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39"/>
  <workbookPr defaultThemeVersion="124226"/>
  <mc:AlternateContent xmlns:mc="http://schemas.openxmlformats.org/markup-compatibility/2006">
    <mc:Choice Requires="x15">
      <x15ac:absPath xmlns:x15ac="http://schemas.microsoft.com/office/spreadsheetml/2010/11/ac" url="C:\Users\p0610638\Documents\00_Schulungen\MS EXCEL 2019\03 Fortgeschritten\Uebungsdateien\"/>
    </mc:Choice>
  </mc:AlternateContent>
  <xr:revisionPtr revIDLastSave="0" documentId="13_ncr:1_{C4F44821-267B-4A8E-B63B-2842F127F3EC}" xr6:coauthVersionLast="36" xr6:coauthVersionMax="36" xr10:uidLastSave="{00000000-0000-0000-0000-000000000000}"/>
  <bookViews>
    <workbookView xWindow="-15" yWindow="-15" windowWidth="10920" windowHeight="10740" tabRatio="925" xr2:uid="{00000000-000D-0000-FFFF-FFFF00000000}"/>
  </bookViews>
  <sheets>
    <sheet name="UND-Funktion" sheetId="1" r:id="rId1"/>
    <sheet name="UND-Funktion Lösung" sheetId="13" r:id="rId2"/>
    <sheet name="Lottozahl 1 " sheetId="6" r:id="rId3"/>
    <sheet name="Lottozahl 1 Lösung" sheetId="4" r:id="rId4"/>
    <sheet name="ODER-Funktion" sheetId="17" r:id="rId5"/>
    <sheet name="ODER-Funktion Lösung" sheetId="16" r:id="rId6"/>
    <sheet name="Spektralfarben" sheetId="9" r:id="rId7"/>
    <sheet name="Spektralfarben Lösung" sheetId="10" r:id="rId8"/>
    <sheet name="WENN Funktion" sheetId="14" r:id="rId9"/>
    <sheet name="WENN Funktion Lösung" sheetId="18" r:id="rId10"/>
    <sheet name="Stundenabrechnung" sheetId="19" r:id="rId11"/>
    <sheet name="Stundenabrechnung Lösung" sheetId="20" r:id="rId12"/>
    <sheet name="Lottozahl 2" sheetId="28" r:id="rId13"/>
    <sheet name="Lottozahl 2 Lösung" sheetId="31" r:id="rId14"/>
    <sheet name="Freifahrt" sheetId="21" r:id="rId15"/>
    <sheet name="Freifahrt Lösung" sheetId="25" r:id="rId16"/>
    <sheet name="Rabatt 1" sheetId="22" r:id="rId17"/>
    <sheet name="Rabatt 1 Lösung" sheetId="26" r:id="rId18"/>
    <sheet name="Rabatt 2" sheetId="23" r:id="rId19"/>
    <sheet name="Rabatt 2 Lösung" sheetId="27" r:id="rId20"/>
    <sheet name="LV-Berechtigung" sheetId="29" r:id="rId21"/>
    <sheet name="LV-Berechtigung Lösung" sheetId="32" r:id="rId22"/>
    <sheet name="Aufnahmeberechtigung" sheetId="30" r:id="rId23"/>
    <sheet name="Aufnahmeberechtigung Lölsung" sheetId="33" r:id="rId24"/>
  </sheets>
  <externalReferences>
    <externalReference r:id="rId25"/>
  </externalReferences>
  <definedNames>
    <definedName name="Limit_Flirt">'[1]Wenn &amp; Und 2'!$D$15</definedName>
    <definedName name="Limit_Handy">'[1]Wenn &amp; Und 2'!$C$15</definedName>
    <definedName name="Limit_Zucker">'[1]Wenn &amp; Und 2'!$E$15</definedName>
  </definedNames>
  <calcPr calcId="191029"/>
</workbook>
</file>

<file path=xl/calcChain.xml><?xml version="1.0" encoding="utf-8"?>
<calcChain xmlns="http://schemas.openxmlformats.org/spreadsheetml/2006/main">
  <c r="G15" i="13" l="1"/>
  <c r="E7" i="32" l="1"/>
  <c r="E8" i="32"/>
  <c r="E6" i="32"/>
  <c r="A5" i="17"/>
  <c r="A4" i="17"/>
  <c r="E9" i="16"/>
  <c r="G12" i="16"/>
  <c r="A5" i="16"/>
  <c r="A4" i="16"/>
  <c r="G14" i="13"/>
  <c r="E8" i="33" l="1"/>
  <c r="E7" i="33"/>
  <c r="E6" i="33"/>
  <c r="E8" i="31"/>
  <c r="D8" i="27" l="1"/>
  <c r="D7" i="27"/>
  <c r="D6" i="27"/>
  <c r="D5" i="27"/>
  <c r="C8" i="26"/>
  <c r="C7" i="26"/>
  <c r="C6" i="26"/>
  <c r="C5" i="26"/>
  <c r="C8" i="25"/>
  <c r="C7" i="25"/>
  <c r="C6" i="25"/>
  <c r="C5" i="25"/>
  <c r="E11" i="20"/>
  <c r="G11" i="20" s="1"/>
  <c r="E10" i="20"/>
  <c r="G10" i="20" s="1"/>
  <c r="E9" i="20"/>
  <c r="G9" i="20" s="1"/>
  <c r="G8" i="20"/>
  <c r="E8" i="20"/>
  <c r="E7" i="20"/>
  <c r="G7" i="20" s="1"/>
  <c r="E6" i="20"/>
  <c r="G6" i="20" s="1"/>
  <c r="E5" i="20"/>
  <c r="G5" i="20" s="1"/>
  <c r="E11" i="19"/>
  <c r="E10" i="19"/>
  <c r="E9" i="19"/>
  <c r="E8" i="19"/>
  <c r="E7" i="19"/>
  <c r="E6" i="19"/>
  <c r="E5" i="19"/>
  <c r="B16" i="18"/>
  <c r="C13" i="18"/>
  <c r="D8" i="18"/>
  <c r="D7" i="18"/>
  <c r="D6" i="18"/>
  <c r="A5" i="13" l="1"/>
  <c r="A4" i="13"/>
  <c r="B11" i="13" l="1"/>
  <c r="B12" i="13"/>
  <c r="B10" i="13"/>
  <c r="E8" i="10" l="1"/>
  <c r="A5" i="1"/>
  <c r="A4" i="1"/>
  <c r="E8" i="4"/>
</calcChain>
</file>

<file path=xl/sharedStrings.xml><?xml version="1.0" encoding="utf-8"?>
<sst xmlns="http://schemas.openxmlformats.org/spreadsheetml/2006/main" count="266" uniqueCount="128">
  <si>
    <t>Beliebige Zahl eingeben:</t>
  </si>
  <si>
    <t>Das ist eine Lottozahl:</t>
  </si>
  <si>
    <t>WAHR oder FALSCH?</t>
  </si>
  <si>
    <t>Das ist eine Spektralfarbe:</t>
  </si>
  <si>
    <t>=UND(E6&gt;=1;E6&lt;=45)</t>
  </si>
  <si>
    <r>
      <t xml:space="preserve">A2 (30) ist kleiner als 40 und A3 (20) ist kleiner als 30 - </t>
    </r>
    <r>
      <rPr>
        <i/>
        <sz val="11"/>
        <color theme="1"/>
        <rFont val="Calibri"/>
        <family val="2"/>
        <scheme val="minor"/>
      </rPr>
      <t>beides stimmt, also wahr!</t>
    </r>
  </si>
  <si>
    <t>=UND(A2&lt;40; A3&lt;30)</t>
  </si>
  <si>
    <t>=UND(A2&lt;40; A3&lt;20)</t>
  </si>
  <si>
    <r>
      <t>A2 (30) ist kleiner als 40 und A3 (20) ist kleiner als 20 -</t>
    </r>
    <r>
      <rPr>
        <i/>
        <sz val="11"/>
        <color theme="1"/>
        <rFont val="Calibri"/>
        <family val="2"/>
        <scheme val="minor"/>
      </rPr>
      <t xml:space="preserve"> zweites ist falsch, also falsch!</t>
    </r>
  </si>
  <si>
    <t>=ODER(E6="rot";E6="orange";E6="gelb";E6="grün";E6="blau";E6="violett")</t>
  </si>
  <si>
    <t>Geben Sie eine Farbe ein:</t>
  </si>
  <si>
    <r>
      <rPr>
        <b/>
        <sz val="11"/>
        <color theme="1"/>
        <rFont val="Calibri"/>
        <family val="2"/>
        <scheme val="minor"/>
      </rPr>
      <t>BEISPIEL</t>
    </r>
    <r>
      <rPr>
        <sz val="11"/>
        <color theme="1"/>
        <rFont val="Calibri"/>
        <family val="2"/>
        <scheme val="minor"/>
      </rPr>
      <t xml:space="preserve"> UND-Funktion</t>
    </r>
  </si>
  <si>
    <r>
      <rPr>
        <b/>
        <sz val="11"/>
        <color theme="1"/>
        <rFont val="Calibri"/>
        <family val="2"/>
        <scheme val="minor"/>
      </rPr>
      <t>ÜBUNGEN</t>
    </r>
    <r>
      <rPr>
        <sz val="11"/>
        <color theme="1"/>
        <rFont val="Calibri"/>
        <family val="2"/>
        <scheme val="minor"/>
      </rPr>
      <t xml:space="preserve"> UND-Funktion</t>
    </r>
  </si>
  <si>
    <r>
      <rPr>
        <b/>
        <sz val="11"/>
        <color theme="1"/>
        <rFont val="Calibri"/>
        <family val="2"/>
        <scheme val="minor"/>
      </rPr>
      <t>BEISPIEL</t>
    </r>
    <r>
      <rPr>
        <sz val="11"/>
        <color theme="1"/>
        <rFont val="Calibri"/>
        <family val="2"/>
        <scheme val="minor"/>
      </rPr>
      <t xml:space="preserve"> ODER-Funktion</t>
    </r>
  </si>
  <si>
    <t>=UND(A10&gt;99;A10&lt;=200)</t>
  </si>
  <si>
    <t>=UND(A11&gt;99;A11&lt;=200)</t>
  </si>
  <si>
    <t>=UND(A12&gt;99;A12&lt;=200)</t>
  </si>
  <si>
    <r>
      <rPr>
        <b/>
        <sz val="11"/>
        <color theme="1"/>
        <rFont val="Calibri"/>
        <family val="2"/>
        <scheme val="minor"/>
      </rPr>
      <t>ÜBUNGEN</t>
    </r>
    <r>
      <rPr>
        <sz val="11"/>
        <color theme="1"/>
        <rFont val="Calibri"/>
        <family val="2"/>
        <scheme val="minor"/>
      </rPr>
      <t xml:space="preserve"> ODER-Funktion</t>
    </r>
  </si>
  <si>
    <t>Prüfung</t>
  </si>
  <si>
    <r>
      <rPr>
        <b/>
        <sz val="11"/>
        <color theme="1"/>
        <rFont val="Calibri"/>
        <family val="2"/>
        <scheme val="minor"/>
      </rPr>
      <t>Beispiel</t>
    </r>
    <r>
      <rPr>
        <sz val="11"/>
        <color theme="1"/>
        <rFont val="Calibri"/>
        <family val="2"/>
        <scheme val="minor"/>
      </rPr>
      <t xml:space="preserve"> WENN-Funktion</t>
    </r>
  </si>
  <si>
    <t>BUDGETVORANSCHLAG</t>
  </si>
  <si>
    <t>Monat</t>
  </si>
  <si>
    <t>Voranschlag</t>
  </si>
  <si>
    <t>Tats. Kosten</t>
  </si>
  <si>
    <t>Meldung</t>
  </si>
  <si>
    <t>Jänner</t>
  </si>
  <si>
    <t>=WENN(C6&gt;B6;"Budget überschritten";"OK")</t>
  </si>
  <si>
    <t>Februar</t>
  </si>
  <si>
    <t>März</t>
  </si>
  <si>
    <r>
      <rPr>
        <b/>
        <sz val="11"/>
        <color theme="1"/>
        <rFont val="Calibri"/>
        <family val="2"/>
        <scheme val="minor"/>
      </rPr>
      <t>ÜBUNGEN</t>
    </r>
    <r>
      <rPr>
        <sz val="11"/>
        <color theme="1"/>
        <rFont val="Calibri"/>
        <family val="2"/>
        <scheme val="minor"/>
      </rPr>
      <t xml:space="preserve"> WENN-Funktion</t>
    </r>
  </si>
  <si>
    <r>
      <t xml:space="preserve">Wenn die </t>
    </r>
    <r>
      <rPr>
        <b/>
        <sz val="11"/>
        <color theme="3"/>
        <rFont val="Calibri"/>
        <family val="2"/>
        <scheme val="minor"/>
      </rPr>
      <t>Summe von A13 und B13</t>
    </r>
    <r>
      <rPr>
        <sz val="11"/>
        <color theme="3"/>
        <rFont val="Calibri"/>
        <family val="2"/>
        <scheme val="minor"/>
      </rPr>
      <t xml:space="preserve"> </t>
    </r>
    <r>
      <rPr>
        <b/>
        <sz val="11"/>
        <color theme="3"/>
        <rFont val="Calibri"/>
        <family val="2"/>
        <scheme val="minor"/>
      </rPr>
      <t>weniger als 100</t>
    </r>
    <r>
      <rPr>
        <sz val="11"/>
        <color theme="3"/>
        <rFont val="Calibri"/>
        <family val="2"/>
        <scheme val="minor"/>
      </rPr>
      <t xml:space="preserve"> ergibt, soll der </t>
    </r>
    <r>
      <rPr>
        <b/>
        <sz val="11"/>
        <color theme="3"/>
        <rFont val="Calibri"/>
        <family val="2"/>
        <scheme val="minor"/>
      </rPr>
      <t>Wert</t>
    </r>
    <r>
      <rPr>
        <sz val="11"/>
        <color theme="3"/>
        <rFont val="Calibri"/>
        <family val="2"/>
        <scheme val="minor"/>
      </rPr>
      <t xml:space="preserve"> "</t>
    </r>
    <r>
      <rPr>
        <b/>
        <sz val="11"/>
        <color theme="3"/>
        <rFont val="Calibri"/>
        <family val="2"/>
        <scheme val="minor"/>
      </rPr>
      <t>Mangel</t>
    </r>
    <r>
      <rPr>
        <sz val="11"/>
        <color theme="3"/>
        <rFont val="Calibri"/>
        <family val="2"/>
        <scheme val="minor"/>
      </rPr>
      <t xml:space="preserve">" ausgegeben werden, </t>
    </r>
    <r>
      <rPr>
        <b/>
        <sz val="11"/>
        <color theme="3"/>
        <rFont val="Calibri"/>
        <family val="2"/>
        <scheme val="minor"/>
      </rPr>
      <t>sonst der Wert</t>
    </r>
    <r>
      <rPr>
        <sz val="11"/>
        <color theme="3"/>
        <rFont val="Calibri"/>
        <family val="2"/>
        <scheme val="minor"/>
      </rPr>
      <t xml:space="preserve"> "</t>
    </r>
    <r>
      <rPr>
        <b/>
        <sz val="11"/>
        <color theme="3"/>
        <rFont val="Calibri"/>
        <family val="2"/>
        <scheme val="minor"/>
      </rPr>
      <t>Überschuss</t>
    </r>
    <r>
      <rPr>
        <sz val="11"/>
        <color theme="3"/>
        <rFont val="Calibri"/>
        <family val="2"/>
        <scheme val="minor"/>
      </rPr>
      <t>":</t>
    </r>
  </si>
  <si>
    <r>
      <t xml:space="preserve">Wenn </t>
    </r>
    <r>
      <rPr>
        <b/>
        <sz val="11"/>
        <color theme="3"/>
        <rFont val="Calibri"/>
        <family val="2"/>
        <scheme val="minor"/>
      </rPr>
      <t xml:space="preserve">Zelle A16 </t>
    </r>
    <r>
      <rPr>
        <sz val="11"/>
        <color theme="3"/>
        <rFont val="Calibri"/>
        <family val="2"/>
        <scheme val="minor"/>
      </rPr>
      <t xml:space="preserve">dem </t>
    </r>
    <r>
      <rPr>
        <b/>
        <sz val="11"/>
        <color theme="3"/>
        <rFont val="Calibri"/>
        <family val="2"/>
        <scheme val="minor"/>
      </rPr>
      <t>Wert</t>
    </r>
    <r>
      <rPr>
        <sz val="11"/>
        <color theme="3"/>
        <rFont val="Calibri"/>
        <family val="2"/>
        <scheme val="minor"/>
      </rPr>
      <t xml:space="preserve"> "</t>
    </r>
    <r>
      <rPr>
        <b/>
        <sz val="11"/>
        <color theme="3"/>
        <rFont val="Calibri"/>
        <family val="2"/>
        <scheme val="minor"/>
      </rPr>
      <t>Rot</t>
    </r>
    <r>
      <rPr>
        <sz val="11"/>
        <color theme="3"/>
        <rFont val="Calibri"/>
        <family val="2"/>
        <scheme val="minor"/>
      </rPr>
      <t xml:space="preserve">" entspricht, soll der </t>
    </r>
    <r>
      <rPr>
        <b/>
        <sz val="11"/>
        <color theme="3"/>
        <rFont val="Calibri"/>
        <family val="2"/>
        <scheme val="minor"/>
      </rPr>
      <t>Wert</t>
    </r>
    <r>
      <rPr>
        <sz val="11"/>
        <color theme="3"/>
        <rFont val="Calibri"/>
        <family val="2"/>
        <scheme val="minor"/>
      </rPr>
      <t xml:space="preserve"> "</t>
    </r>
    <r>
      <rPr>
        <b/>
        <sz val="11"/>
        <color theme="3"/>
        <rFont val="Calibri"/>
        <family val="2"/>
        <scheme val="minor"/>
      </rPr>
      <t>richtig gerarten!</t>
    </r>
    <r>
      <rPr>
        <sz val="11"/>
        <color theme="3"/>
        <rFont val="Calibri"/>
        <family val="2"/>
        <scheme val="minor"/>
      </rPr>
      <t xml:space="preserve">" ausgegeben werden, </t>
    </r>
    <r>
      <rPr>
        <b/>
        <sz val="11"/>
        <color theme="3"/>
        <rFont val="Calibri"/>
        <family val="2"/>
        <scheme val="minor"/>
      </rPr>
      <t>sonst der Wert</t>
    </r>
    <r>
      <rPr>
        <sz val="11"/>
        <color theme="3"/>
        <rFont val="Calibri"/>
        <family val="2"/>
        <scheme val="minor"/>
      </rPr>
      <t xml:space="preserve"> "</t>
    </r>
    <r>
      <rPr>
        <b/>
        <sz val="11"/>
        <color theme="3"/>
        <rFont val="Calibri"/>
        <family val="2"/>
        <scheme val="minor"/>
      </rPr>
      <t>leider daneben!</t>
    </r>
    <r>
      <rPr>
        <sz val="11"/>
        <color theme="3"/>
        <rFont val="Calibri"/>
        <family val="2"/>
        <scheme val="minor"/>
      </rPr>
      <t>":</t>
    </r>
  </si>
  <si>
    <t>blau</t>
  </si>
  <si>
    <t>=WENN(A13+B13&lt;100;"Mangel";"Überschuss")</t>
  </si>
  <si>
    <t>=WENN(A16="rot";"richtig geraten!";"leider daneben!")</t>
  </si>
  <si>
    <t>Stundenabrechnung</t>
  </si>
  <si>
    <t>Std.Satz 1</t>
  </si>
  <si>
    <t>Std. Satz 2</t>
  </si>
  <si>
    <t>Tag</t>
  </si>
  <si>
    <t>Beginn</t>
  </si>
  <si>
    <t>Ende</t>
  </si>
  <si>
    <t>Pause</t>
  </si>
  <si>
    <t>Stunden</t>
  </si>
  <si>
    <t>Bemerkung</t>
  </si>
  <si>
    <t>Auszahlung</t>
  </si>
  <si>
    <t>x</t>
  </si>
  <si>
    <t>An Tagen, in denen in der Bemerkungsspalte ein x notiert ist, ist mit dem Std. Satz 2 abzurechnen!</t>
  </si>
  <si>
    <t>=WENN(F5="x";E5*$G$3;E5*$G$2)</t>
  </si>
  <si>
    <t>Freifahrt</t>
  </si>
  <si>
    <t>Name</t>
  </si>
  <si>
    <t>Alter</t>
  </si>
  <si>
    <t>Freifahrt J/N</t>
  </si>
  <si>
    <t>Hofer</t>
  </si>
  <si>
    <t>Bauer</t>
  </si>
  <si>
    <t>Gruber</t>
  </si>
  <si>
    <t>Maier</t>
  </si>
  <si>
    <t>Wer noch nicht 14 Jahre alt ist, hat Freifahrt!</t>
  </si>
  <si>
    <t>Rabatt</t>
  </si>
  <si>
    <t>Kunde</t>
  </si>
  <si>
    <t>Warenwert</t>
  </si>
  <si>
    <t>Rabatt in Euro</t>
  </si>
  <si>
    <t>A</t>
  </si>
  <si>
    <t>B</t>
  </si>
  <si>
    <t>C</t>
  </si>
  <si>
    <t>D</t>
  </si>
  <si>
    <t>Alle Kunden, dessen Warenwert 150,- Euro übersteigt, erhalten einen Rabatt von 12%!</t>
  </si>
  <si>
    <t>Onlinebest.</t>
  </si>
  <si>
    <t>ja</t>
  </si>
  <si>
    <t>Alle Kunden, dessen Warenwert 150,- Euro übersteigt, erhalten einen Rabatt von 12%! Zusätzlich erhalten diese Kunden 5,- Euro, wenn Sie online bestellen!</t>
  </si>
  <si>
    <t>=WENN(B5&lt;14;"J";"N")</t>
  </si>
  <si>
    <t>=WENN(B6&lt;14;"J";"N")</t>
  </si>
  <si>
    <t>=WENN(B7&lt;14;"J";"N")</t>
  </si>
  <si>
    <t>=WENN(B8&lt;14;"J";"N")</t>
  </si>
  <si>
    <t>=WENN(B5&gt;150;B5*12%;"-")</t>
  </si>
  <si>
    <t>=WENN(B6&gt;150;B6*12%;"-")</t>
  </si>
  <si>
    <t>=WENN(B7&gt;150;B7*12%;"-")</t>
  </si>
  <si>
    <t>=WENN(B8&gt;150;B8*12%;"-")</t>
  </si>
  <si>
    <t>=WENN(C5 ="ja";WENN(B5&lt;150;0;B5*12%+5);WENN(B5&lt;150;0;B5*12%))</t>
  </si>
  <si>
    <t>=WENN(C6 ="ja";WENN(B6&lt;150;0;B6*12%+5);WENN(B6&lt;150;0;B6*12%))</t>
  </si>
  <si>
    <t>=WENN(C7 ="ja";WENN(B7&lt;150;0;B7*12%+5);WENN(B7&lt;150;0;B7*12%))</t>
  </si>
  <si>
    <t>=WENN(C8 ="ja";WENN(B8&lt;150;0;B8*12%+5);WENN(B8&lt;150;0;B8*12%))</t>
  </si>
  <si>
    <t>Ist das eine Lottozahl?</t>
  </si>
  <si>
    <t>Ergebnis:</t>
  </si>
  <si>
    <t>Berechtigung für die LV PROGRAMMIERUNG II</t>
  </si>
  <si>
    <t>Vorname</t>
  </si>
  <si>
    <t>Nachname</t>
  </si>
  <si>
    <t>Note PRÜFUNG 1</t>
  </si>
  <si>
    <t>Note PRÜFUNG 2</t>
  </si>
  <si>
    <t>Berechtigung</t>
  </si>
  <si>
    <t>Karl</t>
  </si>
  <si>
    <t>SCHLAUMEIER</t>
  </si>
  <si>
    <t>Lisa</t>
  </si>
  <si>
    <t>LISTIG</t>
  </si>
  <si>
    <t>Ewald</t>
  </si>
  <si>
    <t>NIXGWUST</t>
  </si>
  <si>
    <t>Berechtigung für die Aufnahme an der OK-Schule</t>
  </si>
  <si>
    <t>Teilnahme Grundkurs</t>
  </si>
  <si>
    <r>
      <t xml:space="preserve">Punkte </t>
    </r>
    <r>
      <rPr>
        <b/>
        <sz val="9"/>
        <color theme="6" tint="-0.499984740745262"/>
        <rFont val="Calibri"/>
        <family val="2"/>
        <scheme val="minor"/>
      </rPr>
      <t>Aufnahme-prüfung</t>
    </r>
  </si>
  <si>
    <t>Aufnahme</t>
  </si>
  <si>
    <t>belegt</t>
  </si>
  <si>
    <t>=WENN(UND(E6&gt;=1; E6&lt;=45); "Ja, das ist eine Lottozahl!"; " Das ist keine Lottozahl!")</t>
  </si>
  <si>
    <t>=WENN(UND(C6&gt;0; C6&lt;5; D6&gt;0; D6&lt;5); "berechtigt"; "nicht berechtigt")</t>
  </si>
  <si>
    <t>=WENN(ODER(C6="belegt"; D6&gt;=850);"ja";"nein")</t>
  </si>
  <si>
    <t>=UND(A16+B16+C16=100;A17+B17+C17=100)</t>
  </si>
  <si>
    <r>
      <t>Zumindest</t>
    </r>
    <r>
      <rPr>
        <b/>
        <sz val="11"/>
        <color theme="3"/>
        <rFont val="Calibri"/>
        <family val="2"/>
        <scheme val="minor"/>
      </rPr>
      <t xml:space="preserve"> eine der beiden Zeilensummen muß 100 ergeben</t>
    </r>
    <r>
      <rPr>
        <sz val="11"/>
        <color theme="3"/>
        <rFont val="Calibri"/>
        <family val="2"/>
        <scheme val="minor"/>
      </rPr>
      <t>, um die Aussage WAHR zu erhalten:</t>
    </r>
  </si>
  <si>
    <t>=ODER(A16+B16+C16=100;A17+B17+C17=100)</t>
  </si>
  <si>
    <r>
      <t xml:space="preserve">Überprüfen Sie, ob folgende Werte jeweils </t>
    </r>
    <r>
      <rPr>
        <b/>
        <sz val="11"/>
        <color theme="3"/>
        <rFont val="Calibri"/>
        <family val="2"/>
        <scheme val="minor"/>
      </rPr>
      <t xml:space="preserve">gößer als 99 und kleiner oder gleich 200 </t>
    </r>
    <r>
      <rPr>
        <sz val="11"/>
        <color theme="3"/>
        <rFont val="Calibri"/>
        <family val="2"/>
        <scheme val="minor"/>
      </rPr>
      <t>sind:</t>
    </r>
  </si>
  <si>
    <t>=ODER(A2&lt;40; A3&lt;10)</t>
  </si>
  <si>
    <t>=ODER(A2&lt;25; A3&lt;20)</t>
  </si>
  <si>
    <r>
      <t xml:space="preserve">A2 (30) ist kleiner als 40 und A3 (20) ist kleiner als 10 - </t>
    </r>
    <r>
      <rPr>
        <i/>
        <sz val="11"/>
        <color theme="1"/>
        <rFont val="Calibri"/>
        <family val="2"/>
        <scheme val="minor"/>
      </rPr>
      <t>eine Bedingung ist erfüllt, also wahr!</t>
    </r>
  </si>
  <si>
    <r>
      <t>A2 (30) ist kleiner als 25 und A3 (20) ist kleiner als 20 -</t>
    </r>
    <r>
      <rPr>
        <i/>
        <sz val="11"/>
        <color theme="1"/>
        <rFont val="Calibri"/>
        <family val="2"/>
        <scheme val="minor"/>
      </rPr>
      <t xml:space="preserve"> keine Bedingung ist erfüllt, also falsch!</t>
    </r>
  </si>
  <si>
    <r>
      <t xml:space="preserve">Überprüfen Sie, ob der </t>
    </r>
    <r>
      <rPr>
        <b/>
        <sz val="11"/>
        <color theme="3"/>
        <rFont val="Calibri"/>
        <family val="2"/>
        <scheme val="minor"/>
      </rPr>
      <t>Wert in A10 "Prüfung" oder "Wiederholung" entspricht</t>
    </r>
    <r>
      <rPr>
        <sz val="11"/>
        <color theme="3"/>
        <rFont val="Calibri"/>
        <family val="2"/>
        <scheme val="minor"/>
      </rPr>
      <t>:</t>
    </r>
  </si>
  <si>
    <t>UND-Funktion - Übung Lottozahl1</t>
  </si>
  <si>
    <t>WENN-Funktion - Übung Stundenarbrechnung</t>
  </si>
  <si>
    <t>WENN-Funktion - Übung Freifahrt</t>
  </si>
  <si>
    <t>WENN-Funktion - Rabatt1</t>
  </si>
  <si>
    <t>WENN-Funktion - Rabatt2</t>
  </si>
  <si>
    <t>WENN-UND-Funktion - Übung Lottozahl2</t>
  </si>
  <si>
    <r>
      <t xml:space="preserve">Für die o.a. LV erhalten alle Studierende eine </t>
    </r>
    <r>
      <rPr>
        <b/>
        <i/>
        <sz val="10"/>
        <color theme="1"/>
        <rFont val="Calibri"/>
        <family val="2"/>
        <scheme val="minor"/>
      </rPr>
      <t>Berechtigung,</t>
    </r>
    <r>
      <rPr>
        <i/>
        <sz val="10"/>
        <color theme="1"/>
        <rFont val="Calibri"/>
        <family val="2"/>
        <scheme val="minor"/>
      </rPr>
      <t xml:space="preserve"> die </t>
    </r>
    <r>
      <rPr>
        <b/>
        <i/>
        <sz val="10"/>
        <color theme="1"/>
        <rFont val="Calibri"/>
        <family val="2"/>
        <scheme val="minor"/>
      </rPr>
      <t xml:space="preserve">beide Prüfungen positiv </t>
    </r>
    <r>
      <rPr>
        <i/>
        <sz val="10"/>
        <color theme="1"/>
        <rFont val="Calibri"/>
        <family val="2"/>
        <scheme val="minor"/>
      </rPr>
      <t>absolviert</t>
    </r>
    <r>
      <rPr>
        <b/>
        <i/>
        <sz val="10"/>
        <color theme="1"/>
        <rFont val="Calibri"/>
        <family val="2"/>
        <scheme val="minor"/>
      </rPr>
      <t xml:space="preserve"> </t>
    </r>
    <r>
      <rPr>
        <i/>
        <sz val="10"/>
        <color theme="1"/>
        <rFont val="Calibri"/>
        <family val="2"/>
        <scheme val="minor"/>
      </rPr>
      <t>haben!</t>
    </r>
  </si>
  <si>
    <t>WENN-UND-Funktion - Übung LV-Berechtigung</t>
  </si>
  <si>
    <t>WENN-ODER-Funktion - Übung Aufnahmeberechtigung</t>
  </si>
  <si>
    <r>
      <t xml:space="preserve">Aufnahmeberechtigt sind alle Schüler, die entweder am </t>
    </r>
    <r>
      <rPr>
        <b/>
        <i/>
        <sz val="10"/>
        <color theme="1"/>
        <rFont val="Calibri"/>
        <family val="2"/>
        <scheme val="minor"/>
      </rPr>
      <t>Grundkurs teilgenommen</t>
    </r>
    <r>
      <rPr>
        <i/>
        <sz val="10"/>
        <color theme="1"/>
        <rFont val="Calibri"/>
        <family val="2"/>
        <scheme val="minor"/>
      </rPr>
      <t xml:space="preserve"> haben, </t>
    </r>
    <r>
      <rPr>
        <b/>
        <i/>
        <sz val="10"/>
        <color theme="1"/>
        <rFont val="Calibri"/>
        <family val="2"/>
        <scheme val="minor"/>
      </rPr>
      <t>oder</t>
    </r>
    <r>
      <rPr>
        <b/>
        <i/>
        <sz val="10"/>
        <color theme="1"/>
        <rFont val="Calibri"/>
        <family val="2"/>
        <scheme val="minor"/>
      </rPr>
      <t>mindestens 850 Punkte</t>
    </r>
    <r>
      <rPr>
        <i/>
        <sz val="10"/>
        <color theme="1"/>
        <rFont val="Calibri"/>
        <family val="2"/>
        <scheme val="minor"/>
      </rPr>
      <t xml:space="preserve"> bei der Aufnahmeprüfung erreicht haben.</t>
    </r>
  </si>
  <si>
    <t>=ODER(A10="Prüfung";A10="Wiederholung")</t>
  </si>
  <si>
    <r>
      <rPr>
        <b/>
        <sz val="11"/>
        <color theme="3"/>
        <rFont val="Calibri"/>
        <family val="2"/>
        <scheme val="minor"/>
      </rPr>
      <t>Beide Zeilensummen müssen 100</t>
    </r>
    <r>
      <rPr>
        <sz val="11"/>
        <color theme="3"/>
        <rFont val="Calibri"/>
        <family val="2"/>
        <scheme val="minor"/>
      </rPr>
      <t xml:space="preserve"> ergeben, um die Aussage WAHR zu erhalten:</t>
    </r>
  </si>
  <si>
    <t>=UND(SUMME(A16:C16)=100;SUMME(A17:C17)=100)</t>
  </si>
  <si>
    <t>oder</t>
  </si>
  <si>
    <t>ODER-Funktion - Übung Spektralfarben</t>
  </si>
  <si>
    <t>Wer noch nicht 14 Jahre alt ist, hat Freifahrt!
Kennzeichnung durch "J" oder "N" in Spalte 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</si>
</sst>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 #,##0.00_-;\-&quot;€&quot;\ * #,##0.00_-;_-&quot;€&quot;\ * &quot;-&quot;??_-;_-@_-"/>
    <numFmt numFmtId="43" formatCode="_-* #,##0.00_-;\-* #,##0.00_-;_-* &quot;-&quot;??_-;_-@_-"/>
    <numFmt numFmtId="164" formatCode="_-[$€-C07]\ * #,##0.00_-;\-[$€-C07]\ * #,##0.00_-;_-[$€-C07]\ * &quot;-&quot;??_-;_-@_-"/>
    <numFmt numFmtId="165" formatCode="[$-C07]dddd\,\ dd/\ mmmm\ yyyy;@"/>
    <numFmt numFmtId="166" formatCode="hh:mm;@"/>
    <numFmt numFmtId="167" formatCode="&quot;€&quot;\ #,##0.00"/>
  </numFmts>
  <fonts count="38" x14ac:knownFonts="1">
    <font>
      <sz val="11"/>
      <color theme="1"/>
      <name val="Calibri"/>
      <family val="2"/>
      <scheme val="minor"/>
    </font>
    <font>
      <sz val="11"/>
      <color theme="1"/>
      <name val="Calibri"/>
      <family val="2"/>
      <scheme val="minor"/>
    </font>
    <font>
      <sz val="11"/>
      <color rgb="FF3F3F76"/>
      <name val="Calibri"/>
      <family val="2"/>
      <scheme val="minor"/>
    </font>
    <font>
      <b/>
      <sz val="11"/>
      <color theme="1"/>
      <name val="Calibri"/>
      <family val="2"/>
      <scheme val="minor"/>
    </font>
    <font>
      <i/>
      <sz val="11"/>
      <color theme="1"/>
      <name val="Calibri"/>
      <family val="2"/>
      <scheme val="minor"/>
    </font>
    <font>
      <sz val="12"/>
      <name val="Arial"/>
      <family val="2"/>
    </font>
    <font>
      <sz val="12"/>
      <color indexed="62"/>
      <name val="Arial"/>
      <family val="2"/>
    </font>
    <font>
      <sz val="10"/>
      <name val="Arial"/>
      <family val="2"/>
    </font>
    <font>
      <sz val="24"/>
      <color theme="3"/>
      <name val="Arial Black"/>
      <family val="2"/>
    </font>
    <font>
      <b/>
      <sz val="14"/>
      <color theme="3"/>
      <name val="Arial"/>
      <family val="2"/>
    </font>
    <font>
      <b/>
      <sz val="12"/>
      <color theme="3"/>
      <name val="Arial"/>
      <family val="2"/>
    </font>
    <font>
      <b/>
      <sz val="10"/>
      <color theme="3"/>
      <name val="Arial"/>
      <family val="2"/>
    </font>
    <font>
      <sz val="22"/>
      <color theme="7" tint="-0.249977111117893"/>
      <name val="Arial Black"/>
      <family val="2"/>
    </font>
    <font>
      <b/>
      <sz val="14"/>
      <color theme="7" tint="-0.249977111117893"/>
      <name val="Arial"/>
      <family val="2"/>
    </font>
    <font>
      <b/>
      <sz val="12"/>
      <color theme="7" tint="-0.249977111117893"/>
      <name val="Arial"/>
      <family val="2"/>
    </font>
    <font>
      <b/>
      <sz val="14"/>
      <name val="Arial"/>
      <family val="2"/>
    </font>
    <font>
      <b/>
      <sz val="10"/>
      <name val="Arial"/>
      <family val="2"/>
    </font>
    <font>
      <b/>
      <sz val="11"/>
      <color theme="3"/>
      <name val="Calibri"/>
      <family val="2"/>
      <scheme val="minor"/>
    </font>
    <font>
      <sz val="11"/>
      <color theme="3"/>
      <name val="Calibri"/>
      <family val="2"/>
      <scheme val="minor"/>
    </font>
    <font>
      <b/>
      <sz val="15"/>
      <color theme="3"/>
      <name val="Calibri"/>
      <family val="2"/>
      <scheme val="minor"/>
    </font>
    <font>
      <b/>
      <sz val="13"/>
      <color theme="3"/>
      <name val="Calibri"/>
      <family val="2"/>
      <scheme val="minor"/>
    </font>
    <font>
      <b/>
      <sz val="11"/>
      <color theme="0"/>
      <name val="Calibri"/>
      <family val="2"/>
      <scheme val="minor"/>
    </font>
    <font>
      <b/>
      <sz val="12"/>
      <color theme="1"/>
      <name val="Calibri"/>
      <family val="2"/>
      <scheme val="minor"/>
    </font>
    <font>
      <b/>
      <sz val="14"/>
      <color theme="3"/>
      <name val="Calibri"/>
      <family val="2"/>
      <scheme val="minor"/>
    </font>
    <font>
      <sz val="10"/>
      <color theme="1"/>
      <name val="Calibri"/>
      <family val="2"/>
      <scheme val="minor"/>
    </font>
    <font>
      <b/>
      <sz val="14"/>
      <color theme="9" tint="-0.249977111117893"/>
      <name val="Calibri"/>
      <family val="2"/>
      <scheme val="minor"/>
    </font>
    <font>
      <b/>
      <sz val="14"/>
      <color theme="6"/>
      <name val="Calibri"/>
      <family val="2"/>
      <scheme val="minor"/>
    </font>
    <font>
      <b/>
      <sz val="11"/>
      <color rgb="FFC00000"/>
      <name val="Calibri"/>
      <family val="2"/>
      <scheme val="minor"/>
    </font>
    <font>
      <sz val="11"/>
      <color rgb="FF9C6500"/>
      <name val="Calibri"/>
      <family val="2"/>
      <scheme val="minor"/>
    </font>
    <font>
      <b/>
      <sz val="11"/>
      <color rgb="FFFA7D00"/>
      <name val="Calibri"/>
      <family val="2"/>
      <scheme val="minor"/>
    </font>
    <font>
      <sz val="11"/>
      <color theme="0"/>
      <name val="Calibri"/>
      <family val="2"/>
      <scheme val="minor"/>
    </font>
    <font>
      <b/>
      <sz val="11"/>
      <color rgb="FF3F3F76"/>
      <name val="Calibri"/>
      <family val="2"/>
      <scheme val="minor"/>
    </font>
    <font>
      <i/>
      <sz val="10"/>
      <color theme="1"/>
      <name val="Calibri"/>
      <family val="2"/>
      <scheme val="minor"/>
    </font>
    <font>
      <b/>
      <i/>
      <sz val="10"/>
      <color theme="1"/>
      <name val="Calibri"/>
      <family val="2"/>
      <scheme val="minor"/>
    </font>
    <font>
      <b/>
      <sz val="11"/>
      <color theme="6" tint="-0.499984740745262"/>
      <name val="Calibri"/>
      <family val="2"/>
      <scheme val="minor"/>
    </font>
    <font>
      <b/>
      <sz val="9"/>
      <color theme="6" tint="-0.499984740745262"/>
      <name val="Calibri"/>
      <family val="2"/>
      <scheme val="minor"/>
    </font>
    <font>
      <sz val="14"/>
      <color theme="1"/>
      <name val="Calibri"/>
      <family val="2"/>
      <scheme val="minor"/>
    </font>
    <font>
      <sz val="14"/>
      <name val="Arial"/>
      <family val="2"/>
    </font>
  </fonts>
  <fills count="16">
    <fill>
      <patternFill patternType="none"/>
    </fill>
    <fill>
      <patternFill patternType="gray125"/>
    </fill>
    <fill>
      <patternFill patternType="solid">
        <fgColor rgb="FFFFCC99"/>
      </patternFill>
    </fill>
    <fill>
      <patternFill patternType="solid">
        <fgColor rgb="FFFFFFCC"/>
      </patternFill>
    </fill>
    <fill>
      <patternFill patternType="darkUp">
        <fgColor theme="6" tint="0.79998168889431442"/>
        <bgColor indexed="22"/>
      </patternFill>
    </fill>
    <fill>
      <patternFill patternType="solid">
        <fgColor theme="6" tint="0.79998168889431442"/>
        <bgColor indexed="64"/>
      </patternFill>
    </fill>
    <fill>
      <patternFill patternType="gray0625">
        <fgColor theme="6" tint="0.79998168889431442"/>
        <bgColor theme="7" tint="0.79998168889431442"/>
      </patternFill>
    </fill>
    <fill>
      <patternFill patternType="solid">
        <fgColor theme="7" tint="0.79995117038483843"/>
        <bgColor indexed="6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bgColor theme="4"/>
      </patternFill>
    </fill>
    <fill>
      <patternFill patternType="solid">
        <fgColor theme="9" tint="-0.249977111117893"/>
        <bgColor theme="4"/>
      </patternFill>
    </fill>
    <fill>
      <patternFill patternType="solid">
        <fgColor theme="6"/>
        <bgColor theme="4"/>
      </patternFill>
    </fill>
    <fill>
      <patternFill patternType="solid">
        <fgColor rgb="FFFFEB9C"/>
      </patternFill>
    </fill>
    <fill>
      <patternFill patternType="solid">
        <fgColor rgb="FFF2F2F2"/>
      </patternFill>
    </fill>
    <fill>
      <patternFill patternType="solid">
        <fgColor theme="6"/>
      </patternFill>
    </fill>
  </fills>
  <borders count="25">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medium">
        <color indexed="64"/>
      </left>
      <right style="medium">
        <color indexed="9"/>
      </right>
      <top style="medium">
        <color indexed="64"/>
      </top>
      <bottom style="medium">
        <color indexed="9"/>
      </bottom>
      <diagonal/>
    </border>
    <border>
      <left style="thin">
        <color rgb="FFB2B2B2"/>
      </left>
      <right/>
      <top style="thin">
        <color rgb="FFB2B2B2"/>
      </top>
      <bottom style="thin">
        <color rgb="FFB2B2B2"/>
      </bottom>
      <diagonal/>
    </border>
    <border>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style="thin">
        <color rgb="FFB2B2B2"/>
      </top>
      <bottom style="thin">
        <color rgb="FFB2B2B2"/>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theme="4"/>
      </left>
      <right/>
      <top style="thin">
        <color theme="4"/>
      </top>
      <bottom/>
      <diagonal/>
    </border>
    <border>
      <left/>
      <right/>
      <top style="thin">
        <color theme="4"/>
      </top>
      <bottom/>
      <diagonal/>
    </border>
    <border>
      <left/>
      <right style="thin">
        <color theme="4"/>
      </right>
      <top style="thin">
        <color theme="4"/>
      </top>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rgb="FF7F7F7F"/>
      </left>
      <right/>
      <top style="thin">
        <color rgb="FF7F7F7F"/>
      </top>
      <bottom style="thin">
        <color rgb="FF7F7F7F"/>
      </bottom>
      <diagonal/>
    </border>
    <border>
      <left style="thin">
        <color theme="2" tint="-0.499984740745262"/>
      </left>
      <right/>
      <top style="thin">
        <color rgb="FF7F7F7F"/>
      </top>
      <bottom style="thin">
        <color theme="2" tint="-0.499984740745262"/>
      </bottom>
      <diagonal/>
    </border>
    <border>
      <left style="thin">
        <color theme="2" tint="-0.499984740745262"/>
      </left>
      <right/>
      <top style="thin">
        <color theme="2" tint="-0.499984740745262"/>
      </top>
      <bottom style="thin">
        <color theme="2" tint="-0.499984740745262"/>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rgb="FF7F7F7F"/>
      </right>
      <top style="thin">
        <color rgb="FF7F7F7F"/>
      </top>
      <bottom style="thin">
        <color rgb="FF7F7F7F"/>
      </bottom>
      <diagonal/>
    </border>
  </borders>
  <cellStyleXfs count="15">
    <xf numFmtId="0" fontId="0" fillId="0" borderId="0"/>
    <xf numFmtId="0" fontId="2" fillId="2" borderId="1" applyNumberFormat="0" applyAlignment="0" applyProtection="0"/>
    <xf numFmtId="0" fontId="1" fillId="3" borderId="2" applyNumberFormat="0" applyFont="0" applyAlignment="0" applyProtection="0"/>
    <xf numFmtId="0" fontId="5" fillId="0" borderId="0"/>
    <xf numFmtId="44" fontId="7"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9" fillId="0" borderId="6" applyNumberFormat="0" applyFill="0" applyAlignment="0" applyProtection="0"/>
    <xf numFmtId="0" fontId="20" fillId="0" borderId="7" applyNumberFormat="0" applyFill="0" applyAlignment="0" applyProtection="0"/>
    <xf numFmtId="0" fontId="1" fillId="8" borderId="0" applyNumberFormat="0" applyBorder="0" applyAlignment="0" applyProtection="0"/>
    <xf numFmtId="0" fontId="1" fillId="9" borderId="0" applyNumberFormat="0" applyBorder="0" applyAlignment="0" applyProtection="0"/>
    <xf numFmtId="0" fontId="28" fillId="13" borderId="0" applyNumberFormat="0" applyBorder="0" applyAlignment="0" applyProtection="0"/>
    <xf numFmtId="0" fontId="29" fillId="14" borderId="1" applyNumberFormat="0" applyAlignment="0" applyProtection="0"/>
    <xf numFmtId="0" fontId="30" fillId="15" borderId="0" applyNumberFormat="0" applyBorder="0" applyAlignment="0" applyProtection="0"/>
  </cellStyleXfs>
  <cellXfs count="110">
    <xf numFmtId="0" fontId="0" fillId="0" borderId="0" xfId="0"/>
    <xf numFmtId="0" fontId="0" fillId="0" borderId="0" xfId="0" applyAlignment="1">
      <alignment horizontal="center" vertical="center"/>
    </xf>
    <xf numFmtId="0" fontId="3" fillId="0" borderId="0" xfId="0" applyFont="1" applyAlignment="1">
      <alignment horizontal="center" vertical="center"/>
    </xf>
    <xf numFmtId="0" fontId="0" fillId="3" borderId="2" xfId="2" applyFont="1"/>
    <xf numFmtId="49" fontId="2" fillId="2" borderId="1" xfId="1" applyNumberFormat="1"/>
    <xf numFmtId="0" fontId="3" fillId="0" borderId="0" xfId="0" applyFont="1"/>
    <xf numFmtId="0" fontId="5" fillId="0" borderId="0" xfId="3"/>
    <xf numFmtId="0" fontId="5" fillId="0" borderId="0" xfId="3" applyAlignment="1">
      <alignment vertical="center"/>
    </xf>
    <xf numFmtId="0" fontId="5" fillId="4" borderId="0" xfId="3" applyFill="1"/>
    <xf numFmtId="0" fontId="5" fillId="4" borderId="0" xfId="3" applyFill="1" applyBorder="1"/>
    <xf numFmtId="0" fontId="5" fillId="4" borderId="0" xfId="3" applyFill="1" applyAlignment="1">
      <alignment vertical="center"/>
    </xf>
    <xf numFmtId="0" fontId="6" fillId="4" borderId="0" xfId="3" applyFont="1" applyFill="1" applyBorder="1" applyAlignment="1">
      <alignment vertical="center"/>
    </xf>
    <xf numFmtId="0" fontId="6" fillId="4" borderId="0" xfId="3" applyFont="1" applyFill="1" applyBorder="1"/>
    <xf numFmtId="0" fontId="9" fillId="4" borderId="0" xfId="3" applyFont="1" applyFill="1" applyBorder="1" applyAlignment="1">
      <alignment horizontal="left" vertical="center" indent="1"/>
    </xf>
    <xf numFmtId="0" fontId="10" fillId="4" borderId="0" xfId="3" applyFont="1" applyFill="1" applyBorder="1" applyAlignment="1">
      <alignment horizontal="left" indent="1"/>
    </xf>
    <xf numFmtId="0" fontId="9" fillId="5" borderId="3" xfId="3" applyFont="1" applyFill="1" applyBorder="1" applyAlignment="1">
      <alignment horizontal="center" vertical="center"/>
    </xf>
    <xf numFmtId="0" fontId="11" fillId="5" borderId="3" xfId="3" applyFont="1" applyFill="1" applyBorder="1" applyAlignment="1">
      <alignment horizontal="center" vertical="center"/>
    </xf>
    <xf numFmtId="0" fontId="5" fillId="6" borderId="0" xfId="3" applyFill="1"/>
    <xf numFmtId="0" fontId="5" fillId="6" borderId="0" xfId="3" applyFill="1" applyBorder="1"/>
    <xf numFmtId="0" fontId="5" fillId="6" borderId="0" xfId="3" applyFill="1" applyAlignment="1">
      <alignment vertical="center"/>
    </xf>
    <xf numFmtId="0" fontId="6" fillId="6" borderId="0" xfId="3" applyFont="1" applyFill="1" applyBorder="1" applyAlignment="1">
      <alignment vertical="center"/>
    </xf>
    <xf numFmtId="0" fontId="6" fillId="6" borderId="0" xfId="3" applyFont="1" applyFill="1" applyBorder="1"/>
    <xf numFmtId="0" fontId="13" fillId="6" borderId="0" xfId="3" applyFont="1" applyFill="1" applyBorder="1" applyAlignment="1">
      <alignment horizontal="left" vertical="center" indent="1"/>
    </xf>
    <xf numFmtId="0" fontId="14" fillId="6" borderId="0" xfId="3" applyFont="1" applyFill="1" applyBorder="1" applyAlignment="1">
      <alignment horizontal="left" indent="1"/>
    </xf>
    <xf numFmtId="0" fontId="15" fillId="7" borderId="3" xfId="3" applyFont="1" applyFill="1" applyBorder="1" applyAlignment="1">
      <alignment horizontal="center" vertical="center"/>
    </xf>
    <xf numFmtId="0" fontId="5" fillId="6" borderId="0" xfId="3" applyFont="1" applyFill="1" applyBorder="1"/>
    <xf numFmtId="0" fontId="16" fillId="7" borderId="3" xfId="3" applyFont="1" applyFill="1" applyBorder="1" applyAlignment="1">
      <alignment horizontal="center" vertical="center"/>
    </xf>
    <xf numFmtId="49" fontId="2" fillId="2" borderId="1" xfId="1" applyNumberFormat="1" applyAlignment="1">
      <alignment vertical="center"/>
    </xf>
    <xf numFmtId="0" fontId="2" fillId="2" borderId="1" xfId="1" applyAlignment="1">
      <alignment vertical="center"/>
    </xf>
    <xf numFmtId="0" fontId="0" fillId="0" borderId="0" xfId="0" applyFill="1"/>
    <xf numFmtId="0" fontId="0" fillId="0" borderId="0" xfId="0" applyAlignment="1">
      <alignment vertical="center"/>
    </xf>
    <xf numFmtId="0" fontId="18" fillId="0" borderId="0" xfId="0" applyFont="1" applyFill="1"/>
    <xf numFmtId="0" fontId="2" fillId="2" borderId="1" xfId="1"/>
    <xf numFmtId="0" fontId="20" fillId="0" borderId="0" xfId="9" applyBorder="1"/>
    <xf numFmtId="0" fontId="22" fillId="0" borderId="9" xfId="0" applyFont="1" applyBorder="1"/>
    <xf numFmtId="0" fontId="0" fillId="0" borderId="9" xfId="0" applyBorder="1"/>
    <xf numFmtId="43" fontId="0" fillId="0" borderId="9" xfId="5" applyFont="1" applyBorder="1"/>
    <xf numFmtId="0" fontId="18" fillId="0" borderId="0" xfId="0" applyFont="1"/>
    <xf numFmtId="0" fontId="23" fillId="0" borderId="0" xfId="8" applyFont="1" applyBorder="1"/>
    <xf numFmtId="0" fontId="0" fillId="0" borderId="0" xfId="0" applyAlignment="1">
      <alignment horizontal="left"/>
    </xf>
    <xf numFmtId="0" fontId="3" fillId="9" borderId="10" xfId="11" applyFont="1" applyBorder="1"/>
    <xf numFmtId="164" fontId="1" fillId="8" borderId="10" xfId="10" applyNumberFormat="1" applyBorder="1"/>
    <xf numFmtId="0" fontId="3" fillId="9" borderId="0" xfId="11" applyFont="1"/>
    <xf numFmtId="164" fontId="1" fillId="8" borderId="0" xfId="10" applyNumberFormat="1"/>
    <xf numFmtId="0" fontId="21" fillId="10" borderId="11" xfId="0" applyFont="1" applyFill="1" applyBorder="1"/>
    <xf numFmtId="0" fontId="21" fillId="10" borderId="12" xfId="0" applyFont="1" applyFill="1" applyBorder="1" applyAlignment="1">
      <alignment horizontal="center"/>
    </xf>
    <xf numFmtId="0" fontId="21" fillId="10" borderId="12" xfId="0" applyFont="1" applyFill="1" applyBorder="1" applyAlignment="1">
      <alignment horizontal="left"/>
    </xf>
    <xf numFmtId="0" fontId="21" fillId="10" borderId="13" xfId="0" applyFont="1" applyFill="1" applyBorder="1" applyAlignment="1">
      <alignment horizontal="left"/>
    </xf>
    <xf numFmtId="165" fontId="24" fillId="0" borderId="11" xfId="0" applyNumberFormat="1" applyFont="1" applyBorder="1" applyAlignment="1">
      <alignment horizontal="left" vertical="top"/>
    </xf>
    <xf numFmtId="166" fontId="0" fillId="0" borderId="12" xfId="0" applyNumberFormat="1" applyFont="1" applyBorder="1" applyAlignment="1">
      <alignment horizontal="center"/>
    </xf>
    <xf numFmtId="0" fontId="0" fillId="0" borderId="12" xfId="0" applyNumberFormat="1" applyFont="1" applyBorder="1" applyAlignment="1">
      <alignment horizontal="center" vertical="center"/>
    </xf>
    <xf numFmtId="44" fontId="0" fillId="0" borderId="12" xfId="6" applyNumberFormat="1" applyFont="1" applyBorder="1" applyAlignment="1">
      <alignment horizontal="center"/>
    </xf>
    <xf numFmtId="164" fontId="0" fillId="0" borderId="13" xfId="0" applyNumberFormat="1" applyFont="1" applyBorder="1" applyAlignment="1">
      <alignment horizontal="left"/>
    </xf>
    <xf numFmtId="165" fontId="24" fillId="0" borderId="14" xfId="0" applyNumberFormat="1" applyFont="1" applyBorder="1" applyAlignment="1">
      <alignment horizontal="left" vertical="top"/>
    </xf>
    <xf numFmtId="166" fontId="0" fillId="0" borderId="15" xfId="0" applyNumberFormat="1" applyFont="1" applyBorder="1" applyAlignment="1">
      <alignment horizontal="center"/>
    </xf>
    <xf numFmtId="0" fontId="0" fillId="0" borderId="15" xfId="0" applyNumberFormat="1" applyFont="1" applyBorder="1" applyAlignment="1">
      <alignment horizontal="center" vertical="center"/>
    </xf>
    <xf numFmtId="44" fontId="0" fillId="0" borderId="15" xfId="6" applyNumberFormat="1" applyFont="1" applyBorder="1" applyAlignment="1">
      <alignment horizontal="center"/>
    </xf>
    <xf numFmtId="164" fontId="0" fillId="0" borderId="16" xfId="0" applyNumberFormat="1" applyFont="1" applyBorder="1" applyAlignment="1">
      <alignment horizontal="left"/>
    </xf>
    <xf numFmtId="164" fontId="2" fillId="2" borderId="1" xfId="1" applyNumberFormat="1"/>
    <xf numFmtId="164" fontId="0" fillId="0" borderId="0" xfId="0" applyNumberFormat="1"/>
    <xf numFmtId="0" fontId="25" fillId="0" borderId="0" xfId="8" applyFont="1" applyBorder="1"/>
    <xf numFmtId="0" fontId="21" fillId="11" borderId="11" xfId="0" applyFont="1" applyFill="1" applyBorder="1"/>
    <xf numFmtId="0" fontId="21" fillId="11" borderId="12" xfId="0" applyFont="1" applyFill="1" applyBorder="1" applyAlignment="1">
      <alignment horizontal="center"/>
    </xf>
    <xf numFmtId="1" fontId="0" fillId="0" borderId="12" xfId="0" applyNumberFormat="1" applyFont="1" applyBorder="1" applyAlignment="1">
      <alignment horizontal="center"/>
    </xf>
    <xf numFmtId="0" fontId="26" fillId="0" borderId="0" xfId="8" applyFont="1" applyBorder="1"/>
    <xf numFmtId="9" fontId="26" fillId="0" borderId="0" xfId="7" applyFont="1" applyBorder="1"/>
    <xf numFmtId="0" fontId="21" fillId="12" borderId="11" xfId="0" applyFont="1" applyFill="1" applyBorder="1"/>
    <xf numFmtId="0" fontId="21" fillId="12" borderId="12" xfId="0" applyFont="1" applyFill="1" applyBorder="1" applyAlignment="1">
      <alignment horizontal="center"/>
    </xf>
    <xf numFmtId="44" fontId="0" fillId="0" borderId="12" xfId="6" applyFont="1" applyBorder="1" applyAlignment="1">
      <alignment horizontal="center"/>
    </xf>
    <xf numFmtId="167" fontId="0" fillId="0" borderId="12" xfId="0" applyNumberFormat="1" applyFont="1" applyBorder="1" applyAlignment="1">
      <alignment horizontal="center"/>
    </xf>
    <xf numFmtId="0" fontId="24" fillId="0" borderId="11" xfId="0" applyNumberFormat="1" applyFont="1" applyBorder="1" applyAlignment="1">
      <alignment horizontal="center" vertical="top"/>
    </xf>
    <xf numFmtId="164" fontId="24" fillId="0" borderId="11" xfId="6" applyNumberFormat="1" applyFont="1" applyBorder="1" applyAlignment="1">
      <alignment horizontal="left" vertical="top"/>
    </xf>
    <xf numFmtId="0" fontId="27" fillId="0" borderId="0" xfId="0" applyFont="1"/>
    <xf numFmtId="0" fontId="28" fillId="13" borderId="0" xfId="12" applyAlignment="1">
      <alignment horizontal="left"/>
    </xf>
    <xf numFmtId="0" fontId="28" fillId="13" borderId="0" xfId="12" applyAlignment="1">
      <alignment horizontal="centerContinuous"/>
    </xf>
    <xf numFmtId="0" fontId="2" fillId="2" borderId="17" xfId="1" applyBorder="1" applyAlignment="1">
      <alignment vertical="center" wrapText="1"/>
    </xf>
    <xf numFmtId="0" fontId="2" fillId="2" borderId="1" xfId="1" applyBorder="1" applyAlignment="1">
      <alignment vertical="center" wrapText="1"/>
    </xf>
    <xf numFmtId="0" fontId="31" fillId="2" borderId="1" xfId="1" applyFont="1" applyBorder="1" applyAlignment="1">
      <alignment horizontal="left" vertical="center" wrapText="1"/>
    </xf>
    <xf numFmtId="0" fontId="0" fillId="0" borderId="18" xfId="0" applyBorder="1"/>
    <xf numFmtId="0" fontId="0" fillId="0" borderId="1" xfId="0" applyBorder="1"/>
    <xf numFmtId="0" fontId="0" fillId="0" borderId="1" xfId="0" applyBorder="1" applyAlignment="1">
      <alignment horizontal="center"/>
    </xf>
    <xf numFmtId="0" fontId="31" fillId="2" borderId="1" xfId="1" applyFont="1" applyBorder="1"/>
    <xf numFmtId="0" fontId="0" fillId="0" borderId="19" xfId="0" applyBorder="1"/>
    <xf numFmtId="0" fontId="32" fillId="0" borderId="0" xfId="0" applyFont="1"/>
    <xf numFmtId="0" fontId="30" fillId="15" borderId="0" xfId="14" applyAlignment="1">
      <alignment horizontal="left"/>
    </xf>
    <xf numFmtId="0" fontId="30" fillId="15" borderId="0" xfId="14" applyAlignment="1">
      <alignment horizontal="centerContinuous"/>
    </xf>
    <xf numFmtId="0" fontId="34" fillId="14" borderId="1" xfId="13" applyFont="1" applyAlignment="1">
      <alignment vertical="center" wrapText="1"/>
    </xf>
    <xf numFmtId="0" fontId="34" fillId="14" borderId="1" xfId="13" applyFont="1" applyAlignment="1">
      <alignment horizontal="center" vertical="center" wrapText="1"/>
    </xf>
    <xf numFmtId="0" fontId="0" fillId="0" borderId="1" xfId="0" applyBorder="1" applyAlignment="1">
      <alignment horizontal="center" vertical="center"/>
    </xf>
    <xf numFmtId="0" fontId="34" fillId="14" borderId="1" xfId="13" applyFont="1" applyAlignment="1">
      <alignment horizontal="center"/>
    </xf>
    <xf numFmtId="0" fontId="32" fillId="0" borderId="0" xfId="0" applyFont="1" applyAlignment="1"/>
    <xf numFmtId="0" fontId="0" fillId="0" borderId="1" xfId="0" applyBorder="1" applyAlignment="1"/>
    <xf numFmtId="0" fontId="0" fillId="0" borderId="21" xfId="0" applyBorder="1"/>
    <xf numFmtId="0" fontId="0" fillId="0" borderId="22" xfId="0" applyBorder="1"/>
    <xf numFmtId="0" fontId="0" fillId="0" borderId="23" xfId="0" applyBorder="1"/>
    <xf numFmtId="0" fontId="0" fillId="0" borderId="20" xfId="0" applyFill="1" applyBorder="1"/>
    <xf numFmtId="49" fontId="2" fillId="2" borderId="24" xfId="1" applyNumberFormat="1" applyBorder="1"/>
    <xf numFmtId="0" fontId="0" fillId="0" borderId="20" xfId="0" applyBorder="1"/>
    <xf numFmtId="0" fontId="36" fillId="3" borderId="2" xfId="2" applyFont="1"/>
    <xf numFmtId="0" fontId="36" fillId="0" borderId="0" xfId="0" applyFont="1"/>
    <xf numFmtId="0" fontId="37" fillId="0" borderId="0" xfId="3" applyFont="1"/>
    <xf numFmtId="0" fontId="0" fillId="3" borderId="4" xfId="2" applyFont="1" applyBorder="1" applyAlignment="1">
      <alignment horizontal="left" vertical="center"/>
    </xf>
    <xf numFmtId="0" fontId="0" fillId="3" borderId="5" xfId="2" applyFont="1" applyBorder="1" applyAlignment="1">
      <alignment horizontal="left" vertical="center"/>
    </xf>
    <xf numFmtId="0" fontId="0" fillId="3" borderId="4" xfId="2" applyFont="1" applyBorder="1" applyAlignment="1">
      <alignment horizontal="left"/>
    </xf>
    <xf numFmtId="0" fontId="0" fillId="3" borderId="5" xfId="2" applyFont="1" applyBorder="1" applyAlignment="1">
      <alignment horizontal="left"/>
    </xf>
    <xf numFmtId="0" fontId="8" fillId="4" borderId="0" xfId="3" applyFont="1" applyFill="1" applyAlignment="1">
      <alignment horizontal="left" indent="1"/>
    </xf>
    <xf numFmtId="0" fontId="12" fillId="6" borderId="0" xfId="3" applyFont="1" applyFill="1" applyAlignment="1">
      <alignment horizontal="left" indent="1"/>
    </xf>
    <xf numFmtId="0" fontId="0" fillId="3" borderId="8" xfId="2" applyFont="1" applyBorder="1" applyAlignment="1">
      <alignment horizontal="left"/>
    </xf>
    <xf numFmtId="0" fontId="3" fillId="0" borderId="0" xfId="0" applyFont="1" applyAlignment="1">
      <alignment horizontal="left" vertical="top" wrapText="1"/>
    </xf>
    <xf numFmtId="0" fontId="32" fillId="0" borderId="0" xfId="0" applyFont="1" applyAlignment="1">
      <alignment vertical="top" wrapText="1"/>
    </xf>
  </cellXfs>
  <cellStyles count="15">
    <cellStyle name="20 % - Akzent1" xfId="10" builtinId="30"/>
    <cellStyle name="40 % - Akzent1" xfId="11" builtinId="31"/>
    <cellStyle name="Akzent3" xfId="14" builtinId="37"/>
    <cellStyle name="Berechnung" xfId="13" builtinId="22"/>
    <cellStyle name="Eingabe" xfId="1" builtinId="20"/>
    <cellStyle name="Euro" xfId="4" xr:uid="{00000000-0005-0000-0000-000005000000}"/>
    <cellStyle name="Komma" xfId="5" builtinId="3"/>
    <cellStyle name="Neutral" xfId="12" builtinId="28"/>
    <cellStyle name="Notiz" xfId="2" builtinId="10"/>
    <cellStyle name="Prozent" xfId="7" builtinId="5"/>
    <cellStyle name="Standard" xfId="0" builtinId="0"/>
    <cellStyle name="Standard_Logische Funktionen" xfId="3" xr:uid="{00000000-0005-0000-0000-00000B000000}"/>
    <cellStyle name="Überschrift 1" xfId="8" builtinId="16"/>
    <cellStyle name="Überschrift 2" xfId="9" builtinId="17"/>
    <cellStyle name="Währung" xfId="6"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kumente%20und%20Einstellungen/serb/Eigene%20Dateien/Schulungen/03_Werkstatt/WIFI%20Excel%202010%20Advanced/&#220;bungen/&#220;BUNG-Wenn-Und-Ode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vision 1"/>
      <sheetName val="Treibstoff"/>
      <sheetName val="Kursgebühren"/>
      <sheetName val="ZählenWenn-SummeWenn"/>
      <sheetName val="Lohnerhöhung"/>
      <sheetName val="Provision 2"/>
      <sheetName val="Wenn-Schachtel 1"/>
      <sheetName val="Wenn-Schachtel 2"/>
      <sheetName val="Testauswertung"/>
      <sheetName val="Wenn &amp; Und 1"/>
      <sheetName val="Wenn &amp; Und 2"/>
      <sheetName val="Wenn &amp; Und &amp; Od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5">
          <cell r="C15">
            <v>40</v>
          </cell>
          <cell r="D15">
            <v>0.5</v>
          </cell>
          <cell r="E15">
            <v>1.5</v>
          </cell>
        </row>
      </sheetData>
      <sheetData sheetId="1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7"/>
  <sheetViews>
    <sheetView tabSelected="1" zoomScale="120" zoomScaleNormal="120" workbookViewId="0">
      <selection sqref="A1:B1"/>
    </sheetView>
  </sheetViews>
  <sheetFormatPr baseColWidth="10" defaultRowHeight="15" x14ac:dyDescent="0.25"/>
  <cols>
    <col min="1" max="1" width="13.5703125" customWidth="1"/>
    <col min="2" max="2" width="19.7109375" customWidth="1"/>
    <col min="6" max="6" width="9.140625" customWidth="1"/>
    <col min="7" max="7" width="8.5703125" customWidth="1"/>
    <col min="8" max="8" width="41.5703125" bestFit="1" customWidth="1"/>
  </cols>
  <sheetData>
    <row r="1" spans="1:8" ht="25.5" customHeight="1" x14ac:dyDescent="0.25">
      <c r="A1" s="101" t="s">
        <v>11</v>
      </c>
      <c r="B1" s="102"/>
      <c r="C1" s="3"/>
      <c r="D1" s="3"/>
      <c r="E1" s="3"/>
      <c r="F1" s="3"/>
      <c r="G1" s="3"/>
      <c r="H1" s="3"/>
    </row>
    <row r="2" spans="1:8" x14ac:dyDescent="0.25">
      <c r="A2" s="1">
        <v>30</v>
      </c>
    </row>
    <row r="3" spans="1:8" x14ac:dyDescent="0.25">
      <c r="A3" s="1">
        <v>20</v>
      </c>
    </row>
    <row r="4" spans="1:8" x14ac:dyDescent="0.25">
      <c r="A4" s="2" t="b">
        <f>AND(A2&lt;40, A3&lt;30)</f>
        <v>1</v>
      </c>
      <c r="B4" s="4" t="s">
        <v>6</v>
      </c>
      <c r="C4" t="s">
        <v>5</v>
      </c>
    </row>
    <row r="5" spans="1:8" x14ac:dyDescent="0.25">
      <c r="A5" s="5" t="b">
        <f>AND(A2&lt;40, A3&lt;20)</f>
        <v>0</v>
      </c>
      <c r="B5" s="4" t="s">
        <v>7</v>
      </c>
      <c r="C5" t="s">
        <v>8</v>
      </c>
    </row>
    <row r="6" spans="1:8" ht="15.75" x14ac:dyDescent="0.25">
      <c r="A6" s="5"/>
      <c r="B6" s="6"/>
    </row>
    <row r="7" spans="1:8" x14ac:dyDescent="0.25">
      <c r="A7" s="103" t="s">
        <v>12</v>
      </c>
      <c r="B7" s="104"/>
      <c r="C7" s="3"/>
      <c r="D7" s="3"/>
      <c r="E7" s="3"/>
      <c r="F7" s="3"/>
      <c r="G7" s="3"/>
      <c r="H7" s="3"/>
    </row>
    <row r="9" spans="1:8" ht="15.75" thickBot="1" x14ac:dyDescent="0.3">
      <c r="A9" s="31" t="s">
        <v>106</v>
      </c>
      <c r="B9" s="29"/>
      <c r="C9" s="29"/>
      <c r="D9" s="29"/>
      <c r="E9" s="29"/>
      <c r="F9" s="29"/>
      <c r="G9" s="29"/>
    </row>
    <row r="10" spans="1:8" x14ac:dyDescent="0.25">
      <c r="A10">
        <v>99</v>
      </c>
      <c r="B10" s="92"/>
    </row>
    <row r="11" spans="1:8" x14ac:dyDescent="0.25">
      <c r="A11">
        <v>1</v>
      </c>
      <c r="B11" s="93"/>
    </row>
    <row r="12" spans="1:8" ht="15.75" thickBot="1" x14ac:dyDescent="0.3">
      <c r="A12">
        <v>123</v>
      </c>
      <c r="B12" s="94"/>
    </row>
    <row r="13" spans="1:8" ht="15.75" thickBot="1" x14ac:dyDescent="0.3"/>
    <row r="14" spans="1:8" ht="15.75" thickBot="1" x14ac:dyDescent="0.3">
      <c r="A14" s="31" t="s">
        <v>123</v>
      </c>
      <c r="B14" s="29"/>
      <c r="C14" s="29"/>
      <c r="D14" s="29"/>
      <c r="E14" s="29"/>
      <c r="F14" s="29"/>
      <c r="G14" s="95"/>
    </row>
    <row r="16" spans="1:8" x14ac:dyDescent="0.25">
      <c r="A16">
        <v>50</v>
      </c>
      <c r="B16">
        <v>50</v>
      </c>
      <c r="C16">
        <v>0</v>
      </c>
    </row>
    <row r="17" spans="1:3" x14ac:dyDescent="0.25">
      <c r="A17">
        <v>10</v>
      </c>
      <c r="B17">
        <v>30</v>
      </c>
      <c r="C17" s="30">
        <v>70</v>
      </c>
    </row>
  </sheetData>
  <mergeCells count="2">
    <mergeCell ref="A1:B1"/>
    <mergeCell ref="A7:B7"/>
  </mergeCells>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sheetPr>
  <dimension ref="A1:H18"/>
  <sheetViews>
    <sheetView zoomScale="120" zoomScaleNormal="120" workbookViewId="0">
      <selection sqref="A1:B1"/>
    </sheetView>
  </sheetViews>
  <sheetFormatPr baseColWidth="10" defaultRowHeight="15" x14ac:dyDescent="0.25"/>
  <cols>
    <col min="1" max="1" width="13.5703125" customWidth="1"/>
    <col min="2" max="2" width="19.7109375" customWidth="1"/>
    <col min="6" max="6" width="9.140625" customWidth="1"/>
    <col min="7" max="7" width="8.5703125" customWidth="1"/>
    <col min="8" max="8" width="48.42578125" bestFit="1" customWidth="1"/>
  </cols>
  <sheetData>
    <row r="1" spans="1:8" ht="25.5" customHeight="1" x14ac:dyDescent="0.25">
      <c r="A1" s="101" t="s">
        <v>11</v>
      </c>
      <c r="B1" s="102"/>
      <c r="C1" s="3"/>
      <c r="D1" s="3"/>
      <c r="E1" s="3"/>
      <c r="F1" s="3"/>
      <c r="G1" s="3"/>
      <c r="H1" s="3"/>
    </row>
    <row r="2" spans="1:8" x14ac:dyDescent="0.25">
      <c r="A2" s="1">
        <v>30</v>
      </c>
    </row>
    <row r="3" spans="1:8" x14ac:dyDescent="0.25">
      <c r="A3" s="1">
        <v>20</v>
      </c>
    </row>
    <row r="4" spans="1:8" x14ac:dyDescent="0.25">
      <c r="A4" s="2" t="b">
        <f>AND(A2&lt;40, A3&lt;30)</f>
        <v>1</v>
      </c>
      <c r="B4" s="4" t="s">
        <v>6</v>
      </c>
      <c r="C4" t="s">
        <v>5</v>
      </c>
    </row>
    <row r="5" spans="1:8" x14ac:dyDescent="0.25">
      <c r="A5" s="5" t="b">
        <f>AND(A2&lt;40, A3&lt;20)</f>
        <v>0</v>
      </c>
      <c r="B5" s="4" t="s">
        <v>7</v>
      </c>
      <c r="C5" t="s">
        <v>8</v>
      </c>
    </row>
    <row r="7" spans="1:8" x14ac:dyDescent="0.25">
      <c r="A7" s="103" t="s">
        <v>12</v>
      </c>
      <c r="B7" s="104"/>
      <c r="C7" s="3"/>
      <c r="D7" s="3"/>
      <c r="E7" s="3"/>
      <c r="F7" s="3"/>
      <c r="G7" s="3"/>
      <c r="H7" s="3"/>
    </row>
    <row r="9" spans="1:8" ht="15.75" thickBot="1" x14ac:dyDescent="0.3">
      <c r="A9" s="31" t="s">
        <v>106</v>
      </c>
      <c r="B9" s="29"/>
      <c r="C9" s="29"/>
      <c r="D9" s="29"/>
      <c r="E9" s="29"/>
      <c r="F9" s="29"/>
      <c r="G9" s="29"/>
    </row>
    <row r="10" spans="1:8" x14ac:dyDescent="0.25">
      <c r="A10">
        <v>99</v>
      </c>
      <c r="B10" s="92" t="b">
        <f>AND(A10&gt;99,A10&lt;=200)</f>
        <v>0</v>
      </c>
      <c r="C10" s="96" t="s">
        <v>14</v>
      </c>
      <c r="D10" s="32"/>
    </row>
    <row r="11" spans="1:8" x14ac:dyDescent="0.25">
      <c r="A11">
        <v>1</v>
      </c>
      <c r="B11" s="93" t="b">
        <f>AND(A11&gt;99,A11&lt;=200)</f>
        <v>0</v>
      </c>
      <c r="C11" s="96" t="s">
        <v>15</v>
      </c>
      <c r="D11" s="32"/>
    </row>
    <row r="12" spans="1:8" ht="15.75" thickBot="1" x14ac:dyDescent="0.3">
      <c r="A12">
        <v>123</v>
      </c>
      <c r="B12" s="94" t="b">
        <f>AND(A12&gt;99,A12&lt;=200)</f>
        <v>1</v>
      </c>
      <c r="C12" s="96" t="s">
        <v>16</v>
      </c>
      <c r="D12" s="32"/>
    </row>
    <row r="13" spans="1:8" ht="15.75" thickBot="1" x14ac:dyDescent="0.3"/>
    <row r="14" spans="1:8" ht="15.75" thickBot="1" x14ac:dyDescent="0.3">
      <c r="A14" s="31" t="s">
        <v>123</v>
      </c>
      <c r="B14" s="29"/>
      <c r="C14" s="29"/>
      <c r="D14" s="29"/>
      <c r="E14" s="29"/>
      <c r="F14" s="29"/>
      <c r="G14" s="95" t="b">
        <f>AND(A16+B16+C16=100,A17+B17+C17=100)</f>
        <v>0</v>
      </c>
      <c r="H14" s="96" t="s">
        <v>103</v>
      </c>
    </row>
    <row r="15" spans="1:8" x14ac:dyDescent="0.25">
      <c r="F15" t="s">
        <v>125</v>
      </c>
      <c r="G15" t="b">
        <f>AND(SUM(A16:C16)=100,SUM(A17:C17)=100)</f>
        <v>0</v>
      </c>
      <c r="H15" s="4" t="s">
        <v>124</v>
      </c>
    </row>
    <row r="16" spans="1:8" x14ac:dyDescent="0.25">
      <c r="A16">
        <v>50</v>
      </c>
      <c r="B16">
        <v>50</v>
      </c>
      <c r="C16">
        <v>0</v>
      </c>
    </row>
    <row r="17" spans="1:3" x14ac:dyDescent="0.25">
      <c r="A17">
        <v>10</v>
      </c>
      <c r="B17">
        <v>30</v>
      </c>
      <c r="C17" s="30">
        <v>70</v>
      </c>
    </row>
    <row r="18" spans="1:3" ht="15.75" x14ac:dyDescent="0.25">
      <c r="A18" s="5"/>
      <c r="B18" s="6"/>
    </row>
  </sheetData>
  <mergeCells count="2">
    <mergeCell ref="A1:B1"/>
    <mergeCell ref="A7:B7"/>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H10"/>
  <sheetViews>
    <sheetView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8" s="100" customFormat="1" ht="18.75" x14ac:dyDescent="0.3">
      <c r="B1" s="98" t="s">
        <v>112</v>
      </c>
      <c r="C1" s="98"/>
      <c r="D1" s="98"/>
      <c r="E1" s="98"/>
      <c r="F1" s="98"/>
      <c r="G1" s="99"/>
      <c r="H1" s="99"/>
    </row>
    <row r="3" spans="2:8" x14ac:dyDescent="0.2">
      <c r="B3" s="8"/>
      <c r="C3" s="8"/>
      <c r="D3" s="8"/>
      <c r="E3" s="8"/>
      <c r="F3" s="8"/>
    </row>
    <row r="4" spans="2:8" ht="36.75" x14ac:dyDescent="0.7">
      <c r="B4" s="8"/>
      <c r="C4" s="105" t="s">
        <v>1</v>
      </c>
      <c r="D4" s="105"/>
      <c r="E4" s="105"/>
      <c r="F4" s="8"/>
    </row>
    <row r="5" spans="2:8" ht="15.75" thickBot="1" x14ac:dyDescent="0.25">
      <c r="B5" s="8"/>
      <c r="C5" s="9"/>
      <c r="D5" s="9"/>
      <c r="E5" s="9"/>
      <c r="F5" s="8"/>
    </row>
    <row r="6" spans="2:8" s="7" customFormat="1" ht="25.5" customHeight="1" thickBot="1" x14ac:dyDescent="0.25">
      <c r="B6" s="10"/>
      <c r="C6" s="13" t="s">
        <v>0</v>
      </c>
      <c r="D6" s="11"/>
      <c r="E6" s="15"/>
      <c r="F6" s="10"/>
      <c r="G6" s="6"/>
    </row>
    <row r="7" spans="2:8" ht="16.5" thickBot="1" x14ac:dyDescent="0.3">
      <c r="B7" s="8"/>
      <c r="C7" s="14"/>
      <c r="D7" s="12"/>
      <c r="E7" s="12"/>
      <c r="F7" s="8"/>
      <c r="G7" s="7"/>
    </row>
    <row r="8" spans="2:8" s="7" customFormat="1" ht="25.5" customHeight="1" thickBot="1" x14ac:dyDescent="0.25">
      <c r="B8" s="10"/>
      <c r="C8" s="13" t="s">
        <v>2</v>
      </c>
      <c r="D8" s="11"/>
      <c r="E8" s="16"/>
      <c r="F8" s="10"/>
      <c r="G8" s="6"/>
    </row>
    <row r="9" spans="2:8" x14ac:dyDescent="0.2">
      <c r="B9" s="8"/>
      <c r="C9" s="8"/>
      <c r="D9" s="8"/>
      <c r="E9" s="8"/>
      <c r="F9" s="8"/>
      <c r="G9" s="7"/>
    </row>
    <row r="10" spans="2:8" x14ac:dyDescent="0.2">
      <c r="B10" s="8"/>
      <c r="C10" s="8"/>
      <c r="D10" s="8"/>
      <c r="E10" s="8"/>
      <c r="F10" s="8"/>
    </row>
  </sheetData>
  <mergeCells count="1">
    <mergeCell ref="C4:E4"/>
  </mergeCells>
  <dataValidations count="2">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0400-000000000000}">
      <formula1>1</formula1>
      <formula2>45</formula2>
    </dataValidation>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0400-000001000000}">
      <formula1>1</formula1>
      <formula2>45</formula2>
    </dataValidation>
  </dataValidations>
  <pageMargins left="0.78740157499999996" right="0.78740157499999996" top="0.984251969" bottom="0.984251969" header="0.4921259845" footer="0.4921259845"/>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3"/>
  </sheetPr>
  <dimension ref="B1:H10"/>
  <sheetViews>
    <sheetView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8" ht="18.75" x14ac:dyDescent="0.3">
      <c r="B1" s="98" t="s">
        <v>112</v>
      </c>
      <c r="C1" s="3"/>
      <c r="D1" s="3"/>
      <c r="E1" s="3"/>
      <c r="F1" s="3"/>
    </row>
    <row r="3" spans="2:8" x14ac:dyDescent="0.2">
      <c r="B3" s="8"/>
      <c r="C3" s="8"/>
      <c r="D3" s="8"/>
      <c r="E3" s="8"/>
      <c r="F3" s="8"/>
    </row>
    <row r="4" spans="2:8" ht="36.75" x14ac:dyDescent="0.7">
      <c r="B4" s="8"/>
      <c r="C4" s="105" t="s">
        <v>1</v>
      </c>
      <c r="D4" s="105"/>
      <c r="E4" s="105"/>
      <c r="F4" s="8"/>
    </row>
    <row r="5" spans="2:8" ht="15.75" thickBot="1" x14ac:dyDescent="0.25">
      <c r="B5" s="8"/>
      <c r="C5" s="9"/>
      <c r="D5" s="9"/>
      <c r="E5" s="9"/>
      <c r="F5" s="8"/>
    </row>
    <row r="6" spans="2:8" s="7" customFormat="1" ht="25.5" customHeight="1" thickBot="1" x14ac:dyDescent="0.3">
      <c r="B6" s="10"/>
      <c r="C6" s="13" t="s">
        <v>0</v>
      </c>
      <c r="D6" s="11"/>
      <c r="E6" s="15">
        <v>45</v>
      </c>
      <c r="F6" s="10"/>
    </row>
    <row r="7" spans="2:8" ht="16.5" thickBot="1" x14ac:dyDescent="0.3">
      <c r="B7" s="8"/>
      <c r="C7" s="14"/>
      <c r="D7" s="12"/>
      <c r="E7" s="12"/>
      <c r="F7" s="8"/>
    </row>
    <row r="8" spans="2:8" s="7" customFormat="1" ht="25.5" customHeight="1" thickBot="1" x14ac:dyDescent="0.3">
      <c r="B8" s="10"/>
      <c r="C8" s="13" t="s">
        <v>2</v>
      </c>
      <c r="D8" s="11"/>
      <c r="E8" s="16" t="b">
        <f>AND(E6&gt;=1,E6&lt;=45)</f>
        <v>1</v>
      </c>
      <c r="F8" s="10"/>
      <c r="G8" s="27" t="s">
        <v>4</v>
      </c>
      <c r="H8" s="28"/>
    </row>
    <row r="9" spans="2:8" x14ac:dyDescent="0.2">
      <c r="B9" s="8"/>
      <c r="C9" s="8"/>
      <c r="D9" s="8"/>
      <c r="E9" s="8"/>
      <c r="F9" s="8"/>
    </row>
    <row r="10" spans="2:8" x14ac:dyDescent="0.2">
      <c r="B10" s="8"/>
      <c r="C10" s="8"/>
      <c r="D10" s="8"/>
      <c r="E10" s="8"/>
      <c r="F10" s="8"/>
    </row>
  </sheetData>
  <mergeCells count="1">
    <mergeCell ref="C4:E4"/>
  </mergeCells>
  <dataValidations count="2">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0500-000000000000}">
      <formula1>1</formula1>
      <formula2>45</formula2>
    </dataValidation>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0500-000001000000}">
      <formula1>1</formula1>
      <formula2>45</formula2>
    </dataValidation>
  </dataValidations>
  <pageMargins left="0.78740157499999996" right="0.78740157499999996" top="0.984251969" bottom="0.984251969" header="0.4921259845" footer="0.4921259845"/>
  <pageSetup paperSize="9" orientation="portrait" verticalDpi="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5"/>
  <sheetViews>
    <sheetView zoomScale="120" zoomScaleNormal="120" workbookViewId="0">
      <selection sqref="A1:B1"/>
    </sheetView>
  </sheetViews>
  <sheetFormatPr baseColWidth="10" defaultRowHeight="15" x14ac:dyDescent="0.25"/>
  <cols>
    <col min="1" max="1" width="13.5703125" customWidth="1"/>
    <col min="2" max="2" width="19.7109375" customWidth="1"/>
    <col min="4" max="4" width="26.42578125" customWidth="1"/>
    <col min="5" max="5" width="7.7109375" customWidth="1"/>
    <col min="6" max="6" width="7.140625" customWidth="1"/>
    <col min="7" max="7" width="8" customWidth="1"/>
    <col min="8" max="8" width="42.42578125" bestFit="1" customWidth="1"/>
    <col min="9" max="9" width="42.28515625" customWidth="1"/>
  </cols>
  <sheetData>
    <row r="1" spans="1:9" ht="25.5" customHeight="1" x14ac:dyDescent="0.25">
      <c r="A1" s="101" t="s">
        <v>13</v>
      </c>
      <c r="B1" s="102"/>
      <c r="C1" s="3"/>
      <c r="D1" s="3"/>
      <c r="E1" s="3"/>
      <c r="F1" s="3"/>
      <c r="G1" s="3"/>
      <c r="H1" s="3"/>
      <c r="I1" s="3"/>
    </row>
    <row r="2" spans="1:9" x14ac:dyDescent="0.25">
      <c r="A2" s="1">
        <v>30</v>
      </c>
    </row>
    <row r="3" spans="1:9" x14ac:dyDescent="0.25">
      <c r="A3" s="1">
        <v>20</v>
      </c>
    </row>
    <row r="4" spans="1:9" x14ac:dyDescent="0.25">
      <c r="A4" s="2" t="b">
        <f>OR(A2&lt;40, A3&lt;10)</f>
        <v>1</v>
      </c>
      <c r="B4" s="4" t="s">
        <v>107</v>
      </c>
      <c r="C4" t="s">
        <v>109</v>
      </c>
    </row>
    <row r="5" spans="1:9" x14ac:dyDescent="0.25">
      <c r="A5" s="5" t="b">
        <f>OR(A2&lt;25, A3&lt;20)</f>
        <v>0</v>
      </c>
      <c r="B5" s="4" t="s">
        <v>108</v>
      </c>
      <c r="C5" t="s">
        <v>110</v>
      </c>
    </row>
    <row r="7" spans="1:9" x14ac:dyDescent="0.25">
      <c r="A7" s="103" t="s">
        <v>17</v>
      </c>
      <c r="B7" s="104"/>
      <c r="C7" s="3"/>
      <c r="D7" s="3"/>
      <c r="E7" s="3"/>
      <c r="F7" s="3"/>
      <c r="G7" s="3"/>
      <c r="H7" s="3"/>
      <c r="I7" s="3"/>
    </row>
    <row r="8" spans="1:9" ht="15.75" thickBot="1" x14ac:dyDescent="0.3"/>
    <row r="9" spans="1:9" ht="15.75" thickBot="1" x14ac:dyDescent="0.3">
      <c r="A9" s="31" t="s">
        <v>111</v>
      </c>
      <c r="B9" s="29"/>
      <c r="C9" s="29"/>
      <c r="D9" s="29"/>
      <c r="E9" s="95"/>
      <c r="F9" s="29"/>
      <c r="G9" s="29"/>
    </row>
    <row r="10" spans="1:9" x14ac:dyDescent="0.25">
      <c r="A10" t="s">
        <v>18</v>
      </c>
    </row>
    <row r="11" spans="1:9" ht="15.75" thickBot="1" x14ac:dyDescent="0.3"/>
    <row r="12" spans="1:9" ht="15.75" thickBot="1" x14ac:dyDescent="0.3">
      <c r="A12" s="31" t="s">
        <v>104</v>
      </c>
      <c r="B12" s="29"/>
      <c r="C12" s="29"/>
      <c r="D12" s="29"/>
      <c r="E12" s="29"/>
      <c r="F12" s="29"/>
      <c r="G12" s="97"/>
    </row>
    <row r="14" spans="1:9" x14ac:dyDescent="0.25">
      <c r="A14">
        <v>50</v>
      </c>
      <c r="B14">
        <v>50</v>
      </c>
      <c r="C14">
        <v>0</v>
      </c>
    </row>
    <row r="15" spans="1:9" x14ac:dyDescent="0.25">
      <c r="A15">
        <v>10</v>
      </c>
      <c r="B15">
        <v>30</v>
      </c>
      <c r="C15" s="30">
        <v>70</v>
      </c>
    </row>
  </sheetData>
  <mergeCells count="2">
    <mergeCell ref="A1:B1"/>
    <mergeCell ref="A7:B7"/>
  </mergeCells>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sheetPr>
  <dimension ref="A1:I15"/>
  <sheetViews>
    <sheetView zoomScale="120" zoomScaleNormal="120" workbookViewId="0">
      <selection sqref="A1:B1"/>
    </sheetView>
  </sheetViews>
  <sheetFormatPr baseColWidth="10" defaultRowHeight="15" x14ac:dyDescent="0.25"/>
  <cols>
    <col min="1" max="1" width="13.5703125" customWidth="1"/>
    <col min="2" max="2" width="19.7109375" customWidth="1"/>
    <col min="4" max="4" width="26.42578125" customWidth="1"/>
    <col min="5" max="5" width="7.7109375" customWidth="1"/>
    <col min="6" max="6" width="7.140625" customWidth="1"/>
    <col min="7" max="7" width="8" customWidth="1"/>
    <col min="8" max="8" width="42.42578125" bestFit="1" customWidth="1"/>
    <col min="9" max="9" width="42.28515625" customWidth="1"/>
  </cols>
  <sheetData>
    <row r="1" spans="1:9" ht="25.5" customHeight="1" x14ac:dyDescent="0.25">
      <c r="A1" s="101" t="s">
        <v>13</v>
      </c>
      <c r="B1" s="102"/>
      <c r="C1" s="3"/>
      <c r="D1" s="3"/>
      <c r="E1" s="3"/>
      <c r="F1" s="3"/>
      <c r="G1" s="3"/>
      <c r="H1" s="3"/>
      <c r="I1" s="3"/>
    </row>
    <row r="2" spans="1:9" x14ac:dyDescent="0.25">
      <c r="A2" s="1">
        <v>30</v>
      </c>
    </row>
    <row r="3" spans="1:9" x14ac:dyDescent="0.25">
      <c r="A3" s="1">
        <v>20</v>
      </c>
    </row>
    <row r="4" spans="1:9" x14ac:dyDescent="0.25">
      <c r="A4" s="2" t="b">
        <f>OR(A2&lt;40, A3&lt;10)</f>
        <v>1</v>
      </c>
      <c r="B4" s="4" t="s">
        <v>107</v>
      </c>
      <c r="C4" t="s">
        <v>109</v>
      </c>
    </row>
    <row r="5" spans="1:9" x14ac:dyDescent="0.25">
      <c r="A5" s="5" t="b">
        <f>OR(A2&lt;25, A3&lt;20)</f>
        <v>0</v>
      </c>
      <c r="B5" s="4" t="s">
        <v>108</v>
      </c>
      <c r="C5" t="s">
        <v>110</v>
      </c>
    </row>
    <row r="7" spans="1:9" x14ac:dyDescent="0.25">
      <c r="A7" s="103" t="s">
        <v>17</v>
      </c>
      <c r="B7" s="104"/>
      <c r="C7" s="3"/>
      <c r="D7" s="3"/>
      <c r="E7" s="3"/>
      <c r="F7" s="3"/>
      <c r="G7" s="3"/>
      <c r="H7" s="3"/>
      <c r="I7" s="3"/>
    </row>
    <row r="8" spans="1:9" ht="15.75" thickBot="1" x14ac:dyDescent="0.3"/>
    <row r="9" spans="1:9" ht="15.75" thickBot="1" x14ac:dyDescent="0.3">
      <c r="A9" s="31" t="s">
        <v>111</v>
      </c>
      <c r="B9" s="29"/>
      <c r="C9" s="29"/>
      <c r="D9" s="29"/>
      <c r="E9" s="95" t="b">
        <f>OR(A10="Prüfung",A10="Wiederholung")</f>
        <v>1</v>
      </c>
      <c r="F9" s="4" t="s">
        <v>122</v>
      </c>
      <c r="G9" s="32"/>
      <c r="H9" s="32"/>
    </row>
    <row r="10" spans="1:9" x14ac:dyDescent="0.25">
      <c r="A10" t="s">
        <v>18</v>
      </c>
    </row>
    <row r="11" spans="1:9" ht="15.75" thickBot="1" x14ac:dyDescent="0.3"/>
    <row r="12" spans="1:9" ht="15.75" thickBot="1" x14ac:dyDescent="0.3">
      <c r="A12" s="31" t="s">
        <v>104</v>
      </c>
      <c r="B12" s="29"/>
      <c r="C12" s="29"/>
      <c r="D12" s="29"/>
      <c r="E12" s="29"/>
      <c r="F12" s="29"/>
      <c r="G12" s="97" t="b">
        <f>OR(A14+B14+C14=100,A15+B15+C15=100)</f>
        <v>1</v>
      </c>
      <c r="H12" s="96" t="s">
        <v>105</v>
      </c>
    </row>
    <row r="14" spans="1:9" x14ac:dyDescent="0.25">
      <c r="A14">
        <v>50</v>
      </c>
      <c r="B14">
        <v>50</v>
      </c>
      <c r="C14">
        <v>0</v>
      </c>
    </row>
    <row r="15" spans="1:9" x14ac:dyDescent="0.25">
      <c r="A15">
        <v>10</v>
      </c>
      <c r="B15">
        <v>30</v>
      </c>
      <c r="C15" s="30">
        <v>70</v>
      </c>
    </row>
  </sheetData>
  <mergeCells count="2">
    <mergeCell ref="A7:B7"/>
    <mergeCell ref="A1:B1"/>
  </mergeCells>
  <pageMargins left="0.7" right="0.7" top="0.78740157499999996" bottom="0.78740157499999996"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H10"/>
  <sheetViews>
    <sheetView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8" ht="18.75" x14ac:dyDescent="0.3">
      <c r="B1" s="98" t="s">
        <v>126</v>
      </c>
      <c r="C1" s="3"/>
      <c r="D1" s="3"/>
      <c r="E1" s="3"/>
      <c r="F1" s="3"/>
      <c r="G1"/>
      <c r="H1"/>
    </row>
    <row r="3" spans="2:8" x14ac:dyDescent="0.2">
      <c r="B3" s="17"/>
      <c r="C3" s="17"/>
      <c r="D3" s="17"/>
      <c r="E3" s="17"/>
      <c r="F3" s="17"/>
    </row>
    <row r="4" spans="2:8" ht="33.75" x14ac:dyDescent="0.65">
      <c r="B4" s="17"/>
      <c r="C4" s="106" t="s">
        <v>3</v>
      </c>
      <c r="D4" s="106"/>
      <c r="E4" s="106"/>
      <c r="F4" s="17"/>
    </row>
    <row r="5" spans="2:8" ht="15.75" thickBot="1" x14ac:dyDescent="0.25">
      <c r="B5" s="17"/>
      <c r="C5" s="18"/>
      <c r="D5" s="18"/>
      <c r="E5" s="18"/>
      <c r="F5" s="17"/>
    </row>
    <row r="6" spans="2:8" s="7" customFormat="1" ht="25.5" customHeight="1" thickBot="1" x14ac:dyDescent="0.25">
      <c r="B6" s="19"/>
      <c r="C6" s="22" t="s">
        <v>10</v>
      </c>
      <c r="D6" s="20"/>
      <c r="E6" s="24"/>
      <c r="F6" s="19"/>
      <c r="G6" s="6"/>
    </row>
    <row r="7" spans="2:8" ht="16.5" thickBot="1" x14ac:dyDescent="0.3">
      <c r="B7" s="17"/>
      <c r="C7" s="23"/>
      <c r="D7" s="21"/>
      <c r="E7" s="25"/>
      <c r="F7" s="17"/>
      <c r="G7" s="7"/>
    </row>
    <row r="8" spans="2:8" s="7" customFormat="1" ht="25.5" customHeight="1" thickBot="1" x14ac:dyDescent="0.25">
      <c r="B8" s="19"/>
      <c r="C8" s="22" t="s">
        <v>2</v>
      </c>
      <c r="D8" s="20"/>
      <c r="E8" s="26"/>
      <c r="F8" s="19"/>
      <c r="G8" s="6"/>
    </row>
    <row r="9" spans="2:8" x14ac:dyDescent="0.2">
      <c r="B9" s="17"/>
      <c r="C9" s="17"/>
      <c r="D9" s="17"/>
      <c r="E9" s="17"/>
      <c r="F9" s="17"/>
      <c r="G9" s="7"/>
    </row>
    <row r="10" spans="2:8" x14ac:dyDescent="0.2">
      <c r="B10" s="17"/>
      <c r="C10" s="17"/>
      <c r="D10" s="17"/>
      <c r="E10" s="17"/>
      <c r="F10" s="17"/>
    </row>
  </sheetData>
  <mergeCells count="1">
    <mergeCell ref="C4:E4"/>
  </mergeCells>
  <dataValidations count="2">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0600-000000000000}">
      <formula1>1</formula1>
      <formula2>45</formula2>
    </dataValidation>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0600-000001000000}">
      <formula1>1</formula1>
      <formula2>45</formula2>
    </dataValidation>
  </dataValidations>
  <pageMargins left="0.78740157499999996" right="0.78740157499999996" top="0.984251969" bottom="0.984251969" header="0.4921259845" footer="0.4921259845"/>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3"/>
  </sheetPr>
  <dimension ref="B1:L10"/>
  <sheetViews>
    <sheetView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12" ht="18.75" x14ac:dyDescent="0.3">
      <c r="B1" s="98" t="s">
        <v>126</v>
      </c>
      <c r="C1" s="3"/>
      <c r="D1" s="3"/>
      <c r="E1" s="3"/>
      <c r="F1" s="3"/>
      <c r="G1"/>
      <c r="H1"/>
    </row>
    <row r="3" spans="2:12" x14ac:dyDescent="0.2">
      <c r="B3" s="17"/>
      <c r="C3" s="17"/>
      <c r="D3" s="17"/>
      <c r="E3" s="17"/>
      <c r="F3" s="17"/>
    </row>
    <row r="4" spans="2:12" ht="33.75" x14ac:dyDescent="0.65">
      <c r="B4" s="17"/>
      <c r="C4" s="106" t="s">
        <v>3</v>
      </c>
      <c r="D4" s="106"/>
      <c r="E4" s="106"/>
      <c r="F4" s="17"/>
    </row>
    <row r="5" spans="2:12" ht="15.75" thickBot="1" x14ac:dyDescent="0.25">
      <c r="B5" s="17"/>
      <c r="C5" s="18"/>
      <c r="D5" s="18"/>
      <c r="E5" s="18"/>
      <c r="F5" s="17"/>
    </row>
    <row r="6" spans="2:12" s="7" customFormat="1" ht="25.5" customHeight="1" thickBot="1" x14ac:dyDescent="0.25">
      <c r="B6" s="19"/>
      <c r="C6" s="22" t="s">
        <v>10</v>
      </c>
      <c r="D6" s="20"/>
      <c r="E6" s="24" t="s">
        <v>32</v>
      </c>
      <c r="F6" s="19"/>
      <c r="G6" s="6"/>
    </row>
    <row r="7" spans="2:12" ht="16.5" thickBot="1" x14ac:dyDescent="0.3">
      <c r="B7" s="17"/>
      <c r="C7" s="23"/>
      <c r="D7" s="21"/>
      <c r="E7" s="25"/>
      <c r="F7" s="17"/>
      <c r="G7" s="7"/>
    </row>
    <row r="8" spans="2:12" s="7" customFormat="1" ht="25.5" customHeight="1" thickBot="1" x14ac:dyDescent="0.3">
      <c r="B8" s="19"/>
      <c r="C8" s="22" t="s">
        <v>2</v>
      </c>
      <c r="D8" s="20"/>
      <c r="E8" s="26" t="b">
        <f>OR(E6="rot",E6="orange",E6="gelb",E6="grün",E6="blau",E6="violett")</f>
        <v>1</v>
      </c>
      <c r="F8" s="19"/>
      <c r="G8" s="4" t="s">
        <v>9</v>
      </c>
      <c r="H8" s="28"/>
      <c r="I8" s="28"/>
      <c r="J8" s="28"/>
      <c r="K8" s="28"/>
      <c r="L8" s="28"/>
    </row>
    <row r="9" spans="2:12" x14ac:dyDescent="0.2">
      <c r="B9" s="17"/>
      <c r="C9" s="17"/>
      <c r="D9" s="17"/>
      <c r="E9" s="17"/>
      <c r="F9" s="17"/>
      <c r="G9" s="7"/>
    </row>
    <row r="10" spans="2:12" x14ac:dyDescent="0.2">
      <c r="B10" s="17"/>
      <c r="C10" s="17"/>
      <c r="D10" s="17"/>
      <c r="E10" s="17"/>
      <c r="F10" s="17"/>
    </row>
  </sheetData>
  <mergeCells count="1">
    <mergeCell ref="C4:E4"/>
  </mergeCells>
  <dataValidations count="2">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0700-000000000000}">
      <formula1>1</formula1>
      <formula2>45</formula2>
    </dataValidation>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0700-000001000000}">
      <formula1>1</formula1>
      <formula2>45</formula2>
    </dataValidation>
  </dataValidations>
  <pageMargins left="0.78740157499999996" right="0.78740157499999996" top="0.984251969" bottom="0.984251969" header="0.4921259845" footer="0.4921259845"/>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6"/>
  <sheetViews>
    <sheetView zoomScale="120" zoomScaleNormal="120" workbookViewId="0">
      <selection sqref="A1:D1"/>
    </sheetView>
  </sheetViews>
  <sheetFormatPr baseColWidth="10" defaultRowHeight="15" x14ac:dyDescent="0.25"/>
  <cols>
    <col min="1" max="1" width="15.28515625" bestFit="1" customWidth="1"/>
    <col min="2" max="2" width="12.5703125" bestFit="1" customWidth="1"/>
    <col min="3" max="3" width="12.85546875" bestFit="1" customWidth="1"/>
    <col min="4" max="4" width="19.85546875" bestFit="1" customWidth="1"/>
  </cols>
  <sheetData>
    <row r="1" spans="1:4" x14ac:dyDescent="0.25">
      <c r="A1" s="103" t="s">
        <v>19</v>
      </c>
      <c r="B1" s="107"/>
      <c r="C1" s="107"/>
      <c r="D1" s="104"/>
    </row>
    <row r="3" spans="1:4" ht="17.25" x14ac:dyDescent="0.3">
      <c r="A3" s="33" t="s">
        <v>20</v>
      </c>
    </row>
    <row r="5" spans="1:4" ht="15.75" x14ac:dyDescent="0.25">
      <c r="A5" s="34" t="s">
        <v>21</v>
      </c>
      <c r="B5" s="34" t="s">
        <v>22</v>
      </c>
      <c r="C5" s="34" t="s">
        <v>23</v>
      </c>
      <c r="D5" s="34" t="s">
        <v>24</v>
      </c>
    </row>
    <row r="6" spans="1:4" x14ac:dyDescent="0.25">
      <c r="A6" s="35" t="s">
        <v>25</v>
      </c>
      <c r="B6" s="36">
        <v>1800</v>
      </c>
      <c r="C6" s="36"/>
      <c r="D6" s="35"/>
    </row>
    <row r="7" spans="1:4" x14ac:dyDescent="0.25">
      <c r="A7" s="35" t="s">
        <v>27</v>
      </c>
      <c r="B7" s="36">
        <v>400</v>
      </c>
      <c r="C7" s="36"/>
      <c r="D7" s="35"/>
    </row>
    <row r="8" spans="1:4" x14ac:dyDescent="0.25">
      <c r="A8" s="35" t="s">
        <v>28</v>
      </c>
      <c r="B8" s="36">
        <v>900</v>
      </c>
      <c r="C8" s="36"/>
      <c r="D8" s="35"/>
    </row>
    <row r="10" spans="1:4" x14ac:dyDescent="0.25">
      <c r="A10" s="103" t="s">
        <v>29</v>
      </c>
      <c r="B10" s="107"/>
      <c r="C10" s="107"/>
      <c r="D10" s="104"/>
    </row>
    <row r="12" spans="1:4" x14ac:dyDescent="0.25">
      <c r="A12" s="37" t="s">
        <v>30</v>
      </c>
    </row>
    <row r="13" spans="1:4" x14ac:dyDescent="0.25">
      <c r="A13">
        <v>23</v>
      </c>
      <c r="B13">
        <v>79</v>
      </c>
    </row>
    <row r="15" spans="1:4" x14ac:dyDescent="0.25">
      <c r="A15" s="37" t="s">
        <v>31</v>
      </c>
    </row>
    <row r="16" spans="1:4" x14ac:dyDescent="0.25">
      <c r="A16" t="s">
        <v>32</v>
      </c>
    </row>
  </sheetData>
  <mergeCells count="2">
    <mergeCell ref="A1:D1"/>
    <mergeCell ref="A10:D10"/>
  </mergeCells>
  <pageMargins left="0.7" right="0.7" top="0.78740157499999996" bottom="0.78740157499999996"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3"/>
  </sheetPr>
  <dimension ref="A1:H16"/>
  <sheetViews>
    <sheetView zoomScale="120" zoomScaleNormal="120" workbookViewId="0">
      <selection sqref="A1:D1"/>
    </sheetView>
  </sheetViews>
  <sheetFormatPr baseColWidth="10" defaultRowHeight="15" x14ac:dyDescent="0.25"/>
  <cols>
    <col min="1" max="1" width="15.28515625" bestFit="1" customWidth="1"/>
    <col min="2" max="2" width="12.5703125" bestFit="1" customWidth="1"/>
    <col min="3" max="3" width="12.85546875" bestFit="1" customWidth="1"/>
    <col min="4" max="4" width="19.85546875" bestFit="1" customWidth="1"/>
  </cols>
  <sheetData>
    <row r="1" spans="1:8" x14ac:dyDescent="0.25">
      <c r="A1" s="103" t="s">
        <v>19</v>
      </c>
      <c r="B1" s="107"/>
      <c r="C1" s="107"/>
      <c r="D1" s="104"/>
    </row>
    <row r="3" spans="1:8" ht="17.25" x14ac:dyDescent="0.3">
      <c r="A3" s="33" t="s">
        <v>20</v>
      </c>
    </row>
    <row r="5" spans="1:8" ht="15.75" x14ac:dyDescent="0.25">
      <c r="A5" s="34" t="s">
        <v>21</v>
      </c>
      <c r="B5" s="34" t="s">
        <v>22</v>
      </c>
      <c r="C5" s="34" t="s">
        <v>23</v>
      </c>
      <c r="D5" s="34" t="s">
        <v>24</v>
      </c>
    </row>
    <row r="6" spans="1:8" x14ac:dyDescent="0.25">
      <c r="A6" s="35" t="s">
        <v>25</v>
      </c>
      <c r="B6" s="36">
        <v>1800</v>
      </c>
      <c r="C6" s="36"/>
      <c r="D6" s="35" t="str">
        <f>IF(C6&gt;B6,"Budget überschritten","OK")</f>
        <v>OK</v>
      </c>
      <c r="E6" s="4" t="s">
        <v>26</v>
      </c>
      <c r="F6" s="32"/>
      <c r="G6" s="32"/>
      <c r="H6" s="32"/>
    </row>
    <row r="7" spans="1:8" x14ac:dyDescent="0.25">
      <c r="A7" s="35" t="s">
        <v>27</v>
      </c>
      <c r="B7" s="36">
        <v>400</v>
      </c>
      <c r="C7" s="36">
        <v>500</v>
      </c>
      <c r="D7" s="35" t="str">
        <f>IF(C7&gt;B7,"Budget überschritten","OK")</f>
        <v>Budget überschritten</v>
      </c>
    </row>
    <row r="8" spans="1:8" x14ac:dyDescent="0.25">
      <c r="A8" s="35" t="s">
        <v>28</v>
      </c>
      <c r="B8" s="36">
        <v>900</v>
      </c>
      <c r="C8" s="36"/>
      <c r="D8" s="35" t="str">
        <f>IF(C8&gt;B8,"Budget überschritten","OK")</f>
        <v>OK</v>
      </c>
    </row>
    <row r="10" spans="1:8" x14ac:dyDescent="0.25">
      <c r="A10" s="103" t="s">
        <v>29</v>
      </c>
      <c r="B10" s="107"/>
      <c r="C10" s="107"/>
      <c r="D10" s="104"/>
    </row>
    <row r="12" spans="1:8" x14ac:dyDescent="0.25">
      <c r="A12" s="37" t="s">
        <v>30</v>
      </c>
    </row>
    <row r="13" spans="1:8" x14ac:dyDescent="0.25">
      <c r="A13">
        <v>23</v>
      </c>
      <c r="B13">
        <v>79</v>
      </c>
      <c r="C13" t="str">
        <f>IF(A13+B13&lt;100,"Mangel","Überschuss")</f>
        <v>Überschuss</v>
      </c>
      <c r="D13" s="4" t="s">
        <v>33</v>
      </c>
      <c r="E13" s="32"/>
      <c r="F13" s="32"/>
    </row>
    <row r="15" spans="1:8" x14ac:dyDescent="0.25">
      <c r="A15" s="37" t="s">
        <v>31</v>
      </c>
    </row>
    <row r="16" spans="1:8" x14ac:dyDescent="0.25">
      <c r="A16" t="s">
        <v>32</v>
      </c>
      <c r="B16" t="str">
        <f>IF(A16="rot","richtig geraten!","leider daneben!")</f>
        <v>leider daneben!</v>
      </c>
      <c r="D16" s="4" t="s">
        <v>34</v>
      </c>
      <c r="E16" s="32"/>
      <c r="F16" s="32"/>
      <c r="G16" s="32"/>
    </row>
  </sheetData>
  <mergeCells count="2">
    <mergeCell ref="A1:D1"/>
    <mergeCell ref="A10:D10"/>
  </mergeCells>
  <pageMargins left="0.7" right="0.7" top="0.78740157499999996" bottom="0.78740157499999996" header="0.3" footer="0.3"/>
  <pageSetup paperSize="9"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8"/>
  <sheetViews>
    <sheetView zoomScale="120" zoomScaleNormal="120" workbookViewId="0">
      <selection sqref="A1:G1"/>
    </sheetView>
  </sheetViews>
  <sheetFormatPr baseColWidth="10" defaultRowHeight="15" x14ac:dyDescent="0.25"/>
  <cols>
    <col min="1" max="1" width="26" bestFit="1" customWidth="1"/>
    <col min="2" max="2" width="7.140625" style="39" bestFit="1" customWidth="1"/>
    <col min="3" max="3" width="6" style="39" bestFit="1" customWidth="1"/>
    <col min="4" max="4" width="6.28515625" style="39" bestFit="1" customWidth="1"/>
    <col min="5" max="5" width="8.42578125" style="39" bestFit="1" customWidth="1"/>
    <col min="6" max="6" width="11.42578125" bestFit="1" customWidth="1"/>
    <col min="7" max="7" width="11.140625" bestFit="1" customWidth="1"/>
  </cols>
  <sheetData>
    <row r="1" spans="1:7" x14ac:dyDescent="0.25">
      <c r="A1" s="103" t="s">
        <v>113</v>
      </c>
      <c r="B1" s="107"/>
      <c r="C1" s="107"/>
      <c r="D1" s="107"/>
      <c r="E1" s="107"/>
      <c r="F1" s="107"/>
      <c r="G1" s="104"/>
    </row>
    <row r="2" spans="1:7" ht="18" customHeight="1" x14ac:dyDescent="0.3">
      <c r="A2" s="38" t="s">
        <v>35</v>
      </c>
      <c r="F2" s="40" t="s">
        <v>36</v>
      </c>
      <c r="G2" s="41">
        <v>50</v>
      </c>
    </row>
    <row r="3" spans="1:7" ht="18" customHeight="1" x14ac:dyDescent="0.25">
      <c r="F3" s="42" t="s">
        <v>37</v>
      </c>
      <c r="G3" s="43">
        <v>60</v>
      </c>
    </row>
    <row r="4" spans="1:7" x14ac:dyDescent="0.25">
      <c r="A4" s="44" t="s">
        <v>38</v>
      </c>
      <c r="B4" s="45" t="s">
        <v>39</v>
      </c>
      <c r="C4" s="45" t="s">
        <v>40</v>
      </c>
      <c r="D4" s="45" t="s">
        <v>41</v>
      </c>
      <c r="E4" s="45" t="s">
        <v>42</v>
      </c>
      <c r="F4" s="46" t="s">
        <v>43</v>
      </c>
      <c r="G4" s="47" t="s">
        <v>44</v>
      </c>
    </row>
    <row r="5" spans="1:7" x14ac:dyDescent="0.25">
      <c r="A5" s="48">
        <v>43446</v>
      </c>
      <c r="B5" s="49">
        <v>0.33333333333333331</v>
      </c>
      <c r="C5" s="49">
        <v>0.6875</v>
      </c>
      <c r="D5" s="49">
        <v>2.0833333333333332E-2</v>
      </c>
      <c r="E5" s="50">
        <f>(C5-B5-D5)*24</f>
        <v>8</v>
      </c>
      <c r="F5" s="51"/>
      <c r="G5" s="52"/>
    </row>
    <row r="6" spans="1:7" x14ac:dyDescent="0.25">
      <c r="A6" s="48">
        <v>43447</v>
      </c>
      <c r="B6" s="49">
        <v>0.3125</v>
      </c>
      <c r="C6" s="49">
        <v>0.66666666666666663</v>
      </c>
      <c r="D6" s="49">
        <v>2.0833333333333332E-2</v>
      </c>
      <c r="E6" s="50">
        <f t="shared" ref="E6:E11" si="0">(C6-B6-D6)*24</f>
        <v>8</v>
      </c>
      <c r="F6" s="51"/>
      <c r="G6" s="52"/>
    </row>
    <row r="7" spans="1:7" x14ac:dyDescent="0.25">
      <c r="A7" s="48">
        <v>43448</v>
      </c>
      <c r="B7" s="49">
        <v>0.33333333333333331</v>
      </c>
      <c r="C7" s="49">
        <v>0.70833333333333337</v>
      </c>
      <c r="D7" s="49">
        <v>2.0833333333333332E-2</v>
      </c>
      <c r="E7" s="50">
        <f t="shared" si="0"/>
        <v>8.5000000000000018</v>
      </c>
      <c r="F7" s="51"/>
      <c r="G7" s="52"/>
    </row>
    <row r="8" spans="1:7" x14ac:dyDescent="0.25">
      <c r="A8" s="48">
        <v>43449</v>
      </c>
      <c r="B8" s="49">
        <v>0.3125</v>
      </c>
      <c r="C8" s="49">
        <v>0.6875</v>
      </c>
      <c r="D8" s="49">
        <v>2.0833333333333332E-2</v>
      </c>
      <c r="E8" s="50">
        <f t="shared" si="0"/>
        <v>8.5</v>
      </c>
      <c r="F8" s="51"/>
      <c r="G8" s="52"/>
    </row>
    <row r="9" spans="1:7" x14ac:dyDescent="0.25">
      <c r="A9" s="48">
        <v>43450</v>
      </c>
      <c r="B9" s="49">
        <v>0.33333333333333331</v>
      </c>
      <c r="C9" s="49">
        <v>0.66666666666666663</v>
      </c>
      <c r="D9" s="49">
        <v>0</v>
      </c>
      <c r="E9" s="50">
        <f t="shared" si="0"/>
        <v>8</v>
      </c>
      <c r="F9" s="51"/>
      <c r="G9" s="52"/>
    </row>
    <row r="10" spans="1:7" x14ac:dyDescent="0.25">
      <c r="A10" s="48">
        <v>43451</v>
      </c>
      <c r="B10" s="49">
        <v>0.33333333333333331</v>
      </c>
      <c r="C10" s="49">
        <v>0.6875</v>
      </c>
      <c r="D10" s="49">
        <v>2.0833333333333332E-2</v>
      </c>
      <c r="E10" s="50">
        <f t="shared" si="0"/>
        <v>8</v>
      </c>
      <c r="F10" s="51" t="s">
        <v>45</v>
      </c>
      <c r="G10" s="52"/>
    </row>
    <row r="11" spans="1:7" x14ac:dyDescent="0.25">
      <c r="A11" s="53">
        <v>43452</v>
      </c>
      <c r="B11" s="54">
        <v>0.375</v>
      </c>
      <c r="C11" s="54">
        <v>0.54166666666666663</v>
      </c>
      <c r="D11" s="54">
        <v>0</v>
      </c>
      <c r="E11" s="55">
        <f t="shared" si="0"/>
        <v>3.9999999999999991</v>
      </c>
      <c r="F11" s="56" t="s">
        <v>45</v>
      </c>
      <c r="G11" s="57"/>
    </row>
    <row r="13" spans="1:7" ht="32.25" customHeight="1" x14ac:dyDescent="0.25">
      <c r="A13" s="108" t="s">
        <v>46</v>
      </c>
      <c r="B13" s="108"/>
      <c r="C13" s="108"/>
      <c r="D13" s="108"/>
      <c r="E13" s="108"/>
      <c r="F13" s="108"/>
      <c r="G13" s="108"/>
    </row>
    <row r="18" spans="3:3" x14ac:dyDescent="0.25">
      <c r="C18"/>
    </row>
  </sheetData>
  <mergeCells count="2">
    <mergeCell ref="A1:G1"/>
    <mergeCell ref="A13:G13"/>
  </mergeCells>
  <pageMargins left="0.7" right="0.7" top="0.78740157499999996" bottom="0.78740157499999996"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3"/>
  </sheetPr>
  <dimension ref="A1:J18"/>
  <sheetViews>
    <sheetView zoomScale="120" zoomScaleNormal="120" workbookViewId="0">
      <selection sqref="A1:G1"/>
    </sheetView>
  </sheetViews>
  <sheetFormatPr baseColWidth="10" defaultRowHeight="15" x14ac:dyDescent="0.25"/>
  <cols>
    <col min="1" max="1" width="26" bestFit="1" customWidth="1"/>
    <col min="2" max="2" width="7.140625" style="39" bestFit="1" customWidth="1"/>
    <col min="3" max="3" width="6" style="39" bestFit="1" customWidth="1"/>
    <col min="4" max="4" width="6.28515625" style="39" bestFit="1" customWidth="1"/>
    <col min="5" max="5" width="8.42578125" style="39" bestFit="1" customWidth="1"/>
    <col min="6" max="6" width="11.42578125" bestFit="1" customWidth="1"/>
    <col min="7" max="7" width="11.140625" bestFit="1" customWidth="1"/>
  </cols>
  <sheetData>
    <row r="1" spans="1:10" x14ac:dyDescent="0.25">
      <c r="A1" s="103" t="s">
        <v>113</v>
      </c>
      <c r="B1" s="107"/>
      <c r="C1" s="107"/>
      <c r="D1" s="107"/>
      <c r="E1" s="107"/>
      <c r="F1" s="107"/>
      <c r="G1" s="104"/>
    </row>
    <row r="2" spans="1:10" ht="18" customHeight="1" x14ac:dyDescent="0.3">
      <c r="A2" s="38" t="s">
        <v>35</v>
      </c>
      <c r="F2" s="40" t="s">
        <v>36</v>
      </c>
      <c r="G2" s="41">
        <v>50</v>
      </c>
    </row>
    <row r="3" spans="1:10" ht="18" customHeight="1" x14ac:dyDescent="0.25">
      <c r="F3" s="42" t="s">
        <v>37</v>
      </c>
      <c r="G3" s="43">
        <v>60</v>
      </c>
    </row>
    <row r="4" spans="1:10" x14ac:dyDescent="0.25">
      <c r="A4" s="44" t="s">
        <v>38</v>
      </c>
      <c r="B4" s="45" t="s">
        <v>39</v>
      </c>
      <c r="C4" s="45" t="s">
        <v>40</v>
      </c>
      <c r="D4" s="45" t="s">
        <v>41</v>
      </c>
      <c r="E4" s="45" t="s">
        <v>42</v>
      </c>
      <c r="F4" s="46" t="s">
        <v>43</v>
      </c>
      <c r="G4" s="47" t="s">
        <v>44</v>
      </c>
    </row>
    <row r="5" spans="1:10" x14ac:dyDescent="0.25">
      <c r="A5" s="48">
        <v>43446</v>
      </c>
      <c r="B5" s="49">
        <v>0.33333333333333331</v>
      </c>
      <c r="C5" s="49">
        <v>0.6875</v>
      </c>
      <c r="D5" s="49">
        <v>2.0833333333333332E-2</v>
      </c>
      <c r="E5" s="50">
        <f>(C5-B5-D5)*24</f>
        <v>8</v>
      </c>
      <c r="F5" s="51"/>
      <c r="G5" s="52">
        <f>IF(F5="x",E5*$G$3,E5*$G$2)</f>
        <v>400</v>
      </c>
      <c r="H5" s="4" t="s">
        <v>47</v>
      </c>
      <c r="I5" s="32"/>
      <c r="J5" s="58"/>
    </row>
    <row r="6" spans="1:10" x14ac:dyDescent="0.25">
      <c r="A6" s="48">
        <v>43447</v>
      </c>
      <c r="B6" s="49">
        <v>0.3125</v>
      </c>
      <c r="C6" s="49">
        <v>0.66666666666666663</v>
      </c>
      <c r="D6" s="49">
        <v>2.0833333333333332E-2</v>
      </c>
      <c r="E6" s="50">
        <f t="shared" ref="E6:E11" si="0">(C6-B6-D6)*24</f>
        <v>8</v>
      </c>
      <c r="F6" s="51"/>
      <c r="G6" s="52">
        <f t="shared" ref="G6:G11" si="1">IF(F6="x",E6*$G$3,E6*$G$2)</f>
        <v>400</v>
      </c>
    </row>
    <row r="7" spans="1:10" x14ac:dyDescent="0.25">
      <c r="A7" s="48">
        <v>43448</v>
      </c>
      <c r="B7" s="49">
        <v>0.33333333333333331</v>
      </c>
      <c r="C7" s="49">
        <v>0.70833333333333337</v>
      </c>
      <c r="D7" s="49">
        <v>2.0833333333333332E-2</v>
      </c>
      <c r="E7" s="50">
        <f t="shared" si="0"/>
        <v>8.5000000000000018</v>
      </c>
      <c r="F7" s="51"/>
      <c r="G7" s="52">
        <f t="shared" si="1"/>
        <v>425.00000000000011</v>
      </c>
    </row>
    <row r="8" spans="1:10" x14ac:dyDescent="0.25">
      <c r="A8" s="48">
        <v>43449</v>
      </c>
      <c r="B8" s="49">
        <v>0.3125</v>
      </c>
      <c r="C8" s="49">
        <v>0.6875</v>
      </c>
      <c r="D8" s="49">
        <v>2.0833333333333332E-2</v>
      </c>
      <c r="E8" s="50">
        <f t="shared" si="0"/>
        <v>8.5</v>
      </c>
      <c r="F8" s="51"/>
      <c r="G8" s="52">
        <f t="shared" si="1"/>
        <v>425</v>
      </c>
    </row>
    <row r="9" spans="1:10" x14ac:dyDescent="0.25">
      <c r="A9" s="48">
        <v>43450</v>
      </c>
      <c r="B9" s="49">
        <v>0.33333333333333331</v>
      </c>
      <c r="C9" s="49">
        <v>0.66666666666666663</v>
      </c>
      <c r="D9" s="49">
        <v>0</v>
      </c>
      <c r="E9" s="50">
        <f t="shared" si="0"/>
        <v>8</v>
      </c>
      <c r="F9" s="51"/>
      <c r="G9" s="52">
        <f t="shared" si="1"/>
        <v>400</v>
      </c>
    </row>
    <row r="10" spans="1:10" x14ac:dyDescent="0.25">
      <c r="A10" s="48">
        <v>43451</v>
      </c>
      <c r="B10" s="49">
        <v>0.33333333333333331</v>
      </c>
      <c r="C10" s="49">
        <v>0.6875</v>
      </c>
      <c r="D10" s="49">
        <v>2.0833333333333332E-2</v>
      </c>
      <c r="E10" s="50">
        <f t="shared" si="0"/>
        <v>8</v>
      </c>
      <c r="F10" s="51" t="s">
        <v>45</v>
      </c>
      <c r="G10" s="52">
        <f t="shared" si="1"/>
        <v>480</v>
      </c>
    </row>
    <row r="11" spans="1:10" x14ac:dyDescent="0.25">
      <c r="A11" s="53">
        <v>43452</v>
      </c>
      <c r="B11" s="54">
        <v>0.375</v>
      </c>
      <c r="C11" s="54">
        <v>0.54166666666666663</v>
      </c>
      <c r="D11" s="54">
        <v>0</v>
      </c>
      <c r="E11" s="55">
        <f t="shared" si="0"/>
        <v>3.9999999999999991</v>
      </c>
      <c r="F11" s="56" t="s">
        <v>45</v>
      </c>
      <c r="G11" s="57">
        <f t="shared" si="1"/>
        <v>239.99999999999994</v>
      </c>
    </row>
    <row r="13" spans="1:10" ht="32.25" customHeight="1" x14ac:dyDescent="0.25">
      <c r="A13" s="108" t="s">
        <v>46</v>
      </c>
      <c r="B13" s="108"/>
      <c r="C13" s="108"/>
      <c r="D13" s="108"/>
      <c r="E13" s="108"/>
      <c r="F13" s="108"/>
      <c r="G13" s="108"/>
    </row>
    <row r="15" spans="1:10" x14ac:dyDescent="0.25">
      <c r="G15" s="59"/>
    </row>
    <row r="18" spans="3:3" x14ac:dyDescent="0.25">
      <c r="C18"/>
    </row>
  </sheetData>
  <mergeCells count="2">
    <mergeCell ref="A1:G1"/>
    <mergeCell ref="A13:G13"/>
  </mergeCells>
  <pageMargins left="0.7" right="0.7" top="0.78740157499999996" bottom="0.78740157499999996"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F10"/>
  <sheetViews>
    <sheetView zoomScaleNormal="100"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6" ht="18.75" x14ac:dyDescent="0.3">
      <c r="B1" s="98" t="s">
        <v>117</v>
      </c>
      <c r="C1" s="3"/>
      <c r="D1" s="3"/>
      <c r="E1" s="3"/>
      <c r="F1" s="3"/>
    </row>
    <row r="3" spans="2:6" x14ac:dyDescent="0.2">
      <c r="B3" s="8"/>
      <c r="C3" s="8"/>
      <c r="D3" s="8"/>
      <c r="E3" s="8"/>
      <c r="F3" s="8"/>
    </row>
    <row r="4" spans="2:6" ht="36.75" x14ac:dyDescent="0.7">
      <c r="B4" s="8"/>
      <c r="C4" s="105" t="s">
        <v>81</v>
      </c>
      <c r="D4" s="105"/>
      <c r="E4" s="105"/>
      <c r="F4" s="8"/>
    </row>
    <row r="5" spans="2:6" ht="15.75" thickBot="1" x14ac:dyDescent="0.25">
      <c r="B5" s="8"/>
      <c r="C5" s="9"/>
      <c r="D5" s="9"/>
      <c r="E5" s="9"/>
      <c r="F5" s="8"/>
    </row>
    <row r="6" spans="2:6" s="7" customFormat="1" ht="25.5" customHeight="1" thickBot="1" x14ac:dyDescent="0.3">
      <c r="B6" s="10"/>
      <c r="C6" s="13" t="s">
        <v>0</v>
      </c>
      <c r="D6" s="11"/>
      <c r="E6" s="15"/>
      <c r="F6" s="10"/>
    </row>
    <row r="7" spans="2:6" ht="16.5" thickBot="1" x14ac:dyDescent="0.3">
      <c r="B7" s="8"/>
      <c r="C7" s="14"/>
      <c r="D7" s="12"/>
      <c r="E7" s="12"/>
      <c r="F7" s="8"/>
    </row>
    <row r="8" spans="2:6" s="7" customFormat="1" ht="25.5" customHeight="1" thickBot="1" x14ac:dyDescent="0.3">
      <c r="B8" s="10"/>
      <c r="C8" s="13" t="s">
        <v>82</v>
      </c>
      <c r="D8" s="11"/>
      <c r="E8" s="16"/>
      <c r="F8" s="10"/>
    </row>
    <row r="9" spans="2:6" x14ac:dyDescent="0.2">
      <c r="B9" s="8"/>
      <c r="C9" s="8"/>
      <c r="D9" s="8"/>
      <c r="E9" s="8"/>
      <c r="F9" s="8"/>
    </row>
    <row r="10" spans="2:6" x14ac:dyDescent="0.2">
      <c r="B10" s="8"/>
      <c r="C10" s="8"/>
      <c r="D10" s="8"/>
      <c r="E10" s="8"/>
      <c r="F10" s="8"/>
    </row>
  </sheetData>
  <mergeCells count="1">
    <mergeCell ref="C4:E4"/>
  </mergeCells>
  <dataValidations count="2">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1200-000000000000}">
      <formula1>1</formula1>
      <formula2>45</formula2>
    </dataValidation>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1200-000001000000}">
      <formula1>1</formula1>
      <formula2>45</formula2>
    </dataValidation>
  </dataValidations>
  <pageMargins left="0.78740157499999996" right="0.78740157499999996" top="0.984251969" bottom="0.984251969" header="0.4921259845" footer="0.4921259845"/>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3"/>
  </sheetPr>
  <dimension ref="B1:L10"/>
  <sheetViews>
    <sheetView workbookViewId="0">
      <selection activeCell="E8" sqref="E8"/>
    </sheetView>
  </sheetViews>
  <sheetFormatPr baseColWidth="10" defaultColWidth="14.85546875" defaultRowHeight="15" x14ac:dyDescent="0.2"/>
  <cols>
    <col min="1" max="1" width="3.5703125" style="6" customWidth="1"/>
    <col min="2" max="2" width="3.42578125" style="6" customWidth="1"/>
    <col min="3" max="3" width="37.140625" style="6" customWidth="1"/>
    <col min="4" max="4" width="2.42578125" style="6" customWidth="1"/>
    <col min="5" max="5" width="26" style="6" customWidth="1"/>
    <col min="6" max="6" width="3.42578125" style="6" customWidth="1"/>
    <col min="7" max="256" width="14.85546875" style="6"/>
    <col min="257" max="257" width="3.5703125" style="6" customWidth="1"/>
    <col min="258" max="258" width="3.42578125" style="6" customWidth="1"/>
    <col min="259" max="259" width="37.140625" style="6" customWidth="1"/>
    <col min="260" max="260" width="2.42578125" style="6" customWidth="1"/>
    <col min="261" max="261" width="26" style="6" customWidth="1"/>
    <col min="262" max="262" width="3.42578125" style="6" customWidth="1"/>
    <col min="263" max="512" width="14.85546875" style="6"/>
    <col min="513" max="513" width="3.5703125" style="6" customWidth="1"/>
    <col min="514" max="514" width="3.42578125" style="6" customWidth="1"/>
    <col min="515" max="515" width="37.140625" style="6" customWidth="1"/>
    <col min="516" max="516" width="2.42578125" style="6" customWidth="1"/>
    <col min="517" max="517" width="26" style="6" customWidth="1"/>
    <col min="518" max="518" width="3.42578125" style="6" customWidth="1"/>
    <col min="519" max="768" width="14.85546875" style="6"/>
    <col min="769" max="769" width="3.5703125" style="6" customWidth="1"/>
    <col min="770" max="770" width="3.42578125" style="6" customWidth="1"/>
    <col min="771" max="771" width="37.140625" style="6" customWidth="1"/>
    <col min="772" max="772" width="2.42578125" style="6" customWidth="1"/>
    <col min="773" max="773" width="26" style="6" customWidth="1"/>
    <col min="774" max="774" width="3.42578125" style="6" customWidth="1"/>
    <col min="775" max="1024" width="14.85546875" style="6"/>
    <col min="1025" max="1025" width="3.5703125" style="6" customWidth="1"/>
    <col min="1026" max="1026" width="3.42578125" style="6" customWidth="1"/>
    <col min="1027" max="1027" width="37.140625" style="6" customWidth="1"/>
    <col min="1028" max="1028" width="2.42578125" style="6" customWidth="1"/>
    <col min="1029" max="1029" width="26" style="6" customWidth="1"/>
    <col min="1030" max="1030" width="3.42578125" style="6" customWidth="1"/>
    <col min="1031" max="1280" width="14.85546875" style="6"/>
    <col min="1281" max="1281" width="3.5703125" style="6" customWidth="1"/>
    <col min="1282" max="1282" width="3.42578125" style="6" customWidth="1"/>
    <col min="1283" max="1283" width="37.140625" style="6" customWidth="1"/>
    <col min="1284" max="1284" width="2.42578125" style="6" customWidth="1"/>
    <col min="1285" max="1285" width="26" style="6" customWidth="1"/>
    <col min="1286" max="1286" width="3.42578125" style="6" customWidth="1"/>
    <col min="1287" max="1536" width="14.85546875" style="6"/>
    <col min="1537" max="1537" width="3.5703125" style="6" customWidth="1"/>
    <col min="1538" max="1538" width="3.42578125" style="6" customWidth="1"/>
    <col min="1539" max="1539" width="37.140625" style="6" customWidth="1"/>
    <col min="1540" max="1540" width="2.42578125" style="6" customWidth="1"/>
    <col min="1541" max="1541" width="26" style="6" customWidth="1"/>
    <col min="1542" max="1542" width="3.42578125" style="6" customWidth="1"/>
    <col min="1543" max="1792" width="14.85546875" style="6"/>
    <col min="1793" max="1793" width="3.5703125" style="6" customWidth="1"/>
    <col min="1794" max="1794" width="3.42578125" style="6" customWidth="1"/>
    <col min="1795" max="1795" width="37.140625" style="6" customWidth="1"/>
    <col min="1796" max="1796" width="2.42578125" style="6" customWidth="1"/>
    <col min="1797" max="1797" width="26" style="6" customWidth="1"/>
    <col min="1798" max="1798" width="3.42578125" style="6" customWidth="1"/>
    <col min="1799" max="2048" width="14.85546875" style="6"/>
    <col min="2049" max="2049" width="3.5703125" style="6" customWidth="1"/>
    <col min="2050" max="2050" width="3.42578125" style="6" customWidth="1"/>
    <col min="2051" max="2051" width="37.140625" style="6" customWidth="1"/>
    <col min="2052" max="2052" width="2.42578125" style="6" customWidth="1"/>
    <col min="2053" max="2053" width="26" style="6" customWidth="1"/>
    <col min="2054" max="2054" width="3.42578125" style="6" customWidth="1"/>
    <col min="2055" max="2304" width="14.85546875" style="6"/>
    <col min="2305" max="2305" width="3.5703125" style="6" customWidth="1"/>
    <col min="2306" max="2306" width="3.42578125" style="6" customWidth="1"/>
    <col min="2307" max="2307" width="37.140625" style="6" customWidth="1"/>
    <col min="2308" max="2308" width="2.42578125" style="6" customWidth="1"/>
    <col min="2309" max="2309" width="26" style="6" customWidth="1"/>
    <col min="2310" max="2310" width="3.42578125" style="6" customWidth="1"/>
    <col min="2311" max="2560" width="14.85546875" style="6"/>
    <col min="2561" max="2561" width="3.5703125" style="6" customWidth="1"/>
    <col min="2562" max="2562" width="3.42578125" style="6" customWidth="1"/>
    <col min="2563" max="2563" width="37.140625" style="6" customWidth="1"/>
    <col min="2564" max="2564" width="2.42578125" style="6" customWidth="1"/>
    <col min="2565" max="2565" width="26" style="6" customWidth="1"/>
    <col min="2566" max="2566" width="3.42578125" style="6" customWidth="1"/>
    <col min="2567" max="2816" width="14.85546875" style="6"/>
    <col min="2817" max="2817" width="3.5703125" style="6" customWidth="1"/>
    <col min="2818" max="2818" width="3.42578125" style="6" customWidth="1"/>
    <col min="2819" max="2819" width="37.140625" style="6" customWidth="1"/>
    <col min="2820" max="2820" width="2.42578125" style="6" customWidth="1"/>
    <col min="2821" max="2821" width="26" style="6" customWidth="1"/>
    <col min="2822" max="2822" width="3.42578125" style="6" customWidth="1"/>
    <col min="2823" max="3072" width="14.85546875" style="6"/>
    <col min="3073" max="3073" width="3.5703125" style="6" customWidth="1"/>
    <col min="3074" max="3074" width="3.42578125" style="6" customWidth="1"/>
    <col min="3075" max="3075" width="37.140625" style="6" customWidth="1"/>
    <col min="3076" max="3076" width="2.42578125" style="6" customWidth="1"/>
    <col min="3077" max="3077" width="26" style="6" customWidth="1"/>
    <col min="3078" max="3078" width="3.42578125" style="6" customWidth="1"/>
    <col min="3079" max="3328" width="14.85546875" style="6"/>
    <col min="3329" max="3329" width="3.5703125" style="6" customWidth="1"/>
    <col min="3330" max="3330" width="3.42578125" style="6" customWidth="1"/>
    <col min="3331" max="3331" width="37.140625" style="6" customWidth="1"/>
    <col min="3332" max="3332" width="2.42578125" style="6" customWidth="1"/>
    <col min="3333" max="3333" width="26" style="6" customWidth="1"/>
    <col min="3334" max="3334" width="3.42578125" style="6" customWidth="1"/>
    <col min="3335" max="3584" width="14.85546875" style="6"/>
    <col min="3585" max="3585" width="3.5703125" style="6" customWidth="1"/>
    <col min="3586" max="3586" width="3.42578125" style="6" customWidth="1"/>
    <col min="3587" max="3587" width="37.140625" style="6" customWidth="1"/>
    <col min="3588" max="3588" width="2.42578125" style="6" customWidth="1"/>
    <col min="3589" max="3589" width="26" style="6" customWidth="1"/>
    <col min="3590" max="3590" width="3.42578125" style="6" customWidth="1"/>
    <col min="3591" max="3840" width="14.85546875" style="6"/>
    <col min="3841" max="3841" width="3.5703125" style="6" customWidth="1"/>
    <col min="3842" max="3842" width="3.42578125" style="6" customWidth="1"/>
    <col min="3843" max="3843" width="37.140625" style="6" customWidth="1"/>
    <col min="3844" max="3844" width="2.42578125" style="6" customWidth="1"/>
    <col min="3845" max="3845" width="26" style="6" customWidth="1"/>
    <col min="3846" max="3846" width="3.42578125" style="6" customWidth="1"/>
    <col min="3847" max="4096" width="14.85546875" style="6"/>
    <col min="4097" max="4097" width="3.5703125" style="6" customWidth="1"/>
    <col min="4098" max="4098" width="3.42578125" style="6" customWidth="1"/>
    <col min="4099" max="4099" width="37.140625" style="6" customWidth="1"/>
    <col min="4100" max="4100" width="2.42578125" style="6" customWidth="1"/>
    <col min="4101" max="4101" width="26" style="6" customWidth="1"/>
    <col min="4102" max="4102" width="3.42578125" style="6" customWidth="1"/>
    <col min="4103" max="4352" width="14.85546875" style="6"/>
    <col min="4353" max="4353" width="3.5703125" style="6" customWidth="1"/>
    <col min="4354" max="4354" width="3.42578125" style="6" customWidth="1"/>
    <col min="4355" max="4355" width="37.140625" style="6" customWidth="1"/>
    <col min="4356" max="4356" width="2.42578125" style="6" customWidth="1"/>
    <col min="4357" max="4357" width="26" style="6" customWidth="1"/>
    <col min="4358" max="4358" width="3.42578125" style="6" customWidth="1"/>
    <col min="4359" max="4608" width="14.85546875" style="6"/>
    <col min="4609" max="4609" width="3.5703125" style="6" customWidth="1"/>
    <col min="4610" max="4610" width="3.42578125" style="6" customWidth="1"/>
    <col min="4611" max="4611" width="37.140625" style="6" customWidth="1"/>
    <col min="4612" max="4612" width="2.42578125" style="6" customWidth="1"/>
    <col min="4613" max="4613" width="26" style="6" customWidth="1"/>
    <col min="4614" max="4614" width="3.42578125" style="6" customWidth="1"/>
    <col min="4615" max="4864" width="14.85546875" style="6"/>
    <col min="4865" max="4865" width="3.5703125" style="6" customWidth="1"/>
    <col min="4866" max="4866" width="3.42578125" style="6" customWidth="1"/>
    <col min="4867" max="4867" width="37.140625" style="6" customWidth="1"/>
    <col min="4868" max="4868" width="2.42578125" style="6" customWidth="1"/>
    <col min="4869" max="4869" width="26" style="6" customWidth="1"/>
    <col min="4870" max="4870" width="3.42578125" style="6" customWidth="1"/>
    <col min="4871" max="5120" width="14.85546875" style="6"/>
    <col min="5121" max="5121" width="3.5703125" style="6" customWidth="1"/>
    <col min="5122" max="5122" width="3.42578125" style="6" customWidth="1"/>
    <col min="5123" max="5123" width="37.140625" style="6" customWidth="1"/>
    <col min="5124" max="5124" width="2.42578125" style="6" customWidth="1"/>
    <col min="5125" max="5125" width="26" style="6" customWidth="1"/>
    <col min="5126" max="5126" width="3.42578125" style="6" customWidth="1"/>
    <col min="5127" max="5376" width="14.85546875" style="6"/>
    <col min="5377" max="5377" width="3.5703125" style="6" customWidth="1"/>
    <col min="5378" max="5378" width="3.42578125" style="6" customWidth="1"/>
    <col min="5379" max="5379" width="37.140625" style="6" customWidth="1"/>
    <col min="5380" max="5380" width="2.42578125" style="6" customWidth="1"/>
    <col min="5381" max="5381" width="26" style="6" customWidth="1"/>
    <col min="5382" max="5382" width="3.42578125" style="6" customWidth="1"/>
    <col min="5383" max="5632" width="14.85546875" style="6"/>
    <col min="5633" max="5633" width="3.5703125" style="6" customWidth="1"/>
    <col min="5634" max="5634" width="3.42578125" style="6" customWidth="1"/>
    <col min="5635" max="5635" width="37.140625" style="6" customWidth="1"/>
    <col min="5636" max="5636" width="2.42578125" style="6" customWidth="1"/>
    <col min="5637" max="5637" width="26" style="6" customWidth="1"/>
    <col min="5638" max="5638" width="3.42578125" style="6" customWidth="1"/>
    <col min="5639" max="5888" width="14.85546875" style="6"/>
    <col min="5889" max="5889" width="3.5703125" style="6" customWidth="1"/>
    <col min="5890" max="5890" width="3.42578125" style="6" customWidth="1"/>
    <col min="5891" max="5891" width="37.140625" style="6" customWidth="1"/>
    <col min="5892" max="5892" width="2.42578125" style="6" customWidth="1"/>
    <col min="5893" max="5893" width="26" style="6" customWidth="1"/>
    <col min="5894" max="5894" width="3.42578125" style="6" customWidth="1"/>
    <col min="5895" max="6144" width="14.85546875" style="6"/>
    <col min="6145" max="6145" width="3.5703125" style="6" customWidth="1"/>
    <col min="6146" max="6146" width="3.42578125" style="6" customWidth="1"/>
    <col min="6147" max="6147" width="37.140625" style="6" customWidth="1"/>
    <col min="6148" max="6148" width="2.42578125" style="6" customWidth="1"/>
    <col min="6149" max="6149" width="26" style="6" customWidth="1"/>
    <col min="6150" max="6150" width="3.42578125" style="6" customWidth="1"/>
    <col min="6151" max="6400" width="14.85546875" style="6"/>
    <col min="6401" max="6401" width="3.5703125" style="6" customWidth="1"/>
    <col min="6402" max="6402" width="3.42578125" style="6" customWidth="1"/>
    <col min="6403" max="6403" width="37.140625" style="6" customWidth="1"/>
    <col min="6404" max="6404" width="2.42578125" style="6" customWidth="1"/>
    <col min="6405" max="6405" width="26" style="6" customWidth="1"/>
    <col min="6406" max="6406" width="3.42578125" style="6" customWidth="1"/>
    <col min="6407" max="6656" width="14.85546875" style="6"/>
    <col min="6657" max="6657" width="3.5703125" style="6" customWidth="1"/>
    <col min="6658" max="6658" width="3.42578125" style="6" customWidth="1"/>
    <col min="6659" max="6659" width="37.140625" style="6" customWidth="1"/>
    <col min="6660" max="6660" width="2.42578125" style="6" customWidth="1"/>
    <col min="6661" max="6661" width="26" style="6" customWidth="1"/>
    <col min="6662" max="6662" width="3.42578125" style="6" customWidth="1"/>
    <col min="6663" max="6912" width="14.85546875" style="6"/>
    <col min="6913" max="6913" width="3.5703125" style="6" customWidth="1"/>
    <col min="6914" max="6914" width="3.42578125" style="6" customWidth="1"/>
    <col min="6915" max="6915" width="37.140625" style="6" customWidth="1"/>
    <col min="6916" max="6916" width="2.42578125" style="6" customWidth="1"/>
    <col min="6917" max="6917" width="26" style="6" customWidth="1"/>
    <col min="6918" max="6918" width="3.42578125" style="6" customWidth="1"/>
    <col min="6919" max="7168" width="14.85546875" style="6"/>
    <col min="7169" max="7169" width="3.5703125" style="6" customWidth="1"/>
    <col min="7170" max="7170" width="3.42578125" style="6" customWidth="1"/>
    <col min="7171" max="7171" width="37.140625" style="6" customWidth="1"/>
    <col min="7172" max="7172" width="2.42578125" style="6" customWidth="1"/>
    <col min="7173" max="7173" width="26" style="6" customWidth="1"/>
    <col min="7174" max="7174" width="3.42578125" style="6" customWidth="1"/>
    <col min="7175" max="7424" width="14.85546875" style="6"/>
    <col min="7425" max="7425" width="3.5703125" style="6" customWidth="1"/>
    <col min="7426" max="7426" width="3.42578125" style="6" customWidth="1"/>
    <col min="7427" max="7427" width="37.140625" style="6" customWidth="1"/>
    <col min="7428" max="7428" width="2.42578125" style="6" customWidth="1"/>
    <col min="7429" max="7429" width="26" style="6" customWidth="1"/>
    <col min="7430" max="7430" width="3.42578125" style="6" customWidth="1"/>
    <col min="7431" max="7680" width="14.85546875" style="6"/>
    <col min="7681" max="7681" width="3.5703125" style="6" customWidth="1"/>
    <col min="7682" max="7682" width="3.42578125" style="6" customWidth="1"/>
    <col min="7683" max="7683" width="37.140625" style="6" customWidth="1"/>
    <col min="7684" max="7684" width="2.42578125" style="6" customWidth="1"/>
    <col min="7685" max="7685" width="26" style="6" customWidth="1"/>
    <col min="7686" max="7686" width="3.42578125" style="6" customWidth="1"/>
    <col min="7687" max="7936" width="14.85546875" style="6"/>
    <col min="7937" max="7937" width="3.5703125" style="6" customWidth="1"/>
    <col min="7938" max="7938" width="3.42578125" style="6" customWidth="1"/>
    <col min="7939" max="7939" width="37.140625" style="6" customWidth="1"/>
    <col min="7940" max="7940" width="2.42578125" style="6" customWidth="1"/>
    <col min="7941" max="7941" width="26" style="6" customWidth="1"/>
    <col min="7942" max="7942" width="3.42578125" style="6" customWidth="1"/>
    <col min="7943" max="8192" width="14.85546875" style="6"/>
    <col min="8193" max="8193" width="3.5703125" style="6" customWidth="1"/>
    <col min="8194" max="8194" width="3.42578125" style="6" customWidth="1"/>
    <col min="8195" max="8195" width="37.140625" style="6" customWidth="1"/>
    <col min="8196" max="8196" width="2.42578125" style="6" customWidth="1"/>
    <col min="8197" max="8197" width="26" style="6" customWidth="1"/>
    <col min="8198" max="8198" width="3.42578125" style="6" customWidth="1"/>
    <col min="8199" max="8448" width="14.85546875" style="6"/>
    <col min="8449" max="8449" width="3.5703125" style="6" customWidth="1"/>
    <col min="8450" max="8450" width="3.42578125" style="6" customWidth="1"/>
    <col min="8451" max="8451" width="37.140625" style="6" customWidth="1"/>
    <col min="8452" max="8452" width="2.42578125" style="6" customWidth="1"/>
    <col min="8453" max="8453" width="26" style="6" customWidth="1"/>
    <col min="8454" max="8454" width="3.42578125" style="6" customWidth="1"/>
    <col min="8455" max="8704" width="14.85546875" style="6"/>
    <col min="8705" max="8705" width="3.5703125" style="6" customWidth="1"/>
    <col min="8706" max="8706" width="3.42578125" style="6" customWidth="1"/>
    <col min="8707" max="8707" width="37.140625" style="6" customWidth="1"/>
    <col min="8708" max="8708" width="2.42578125" style="6" customWidth="1"/>
    <col min="8709" max="8709" width="26" style="6" customWidth="1"/>
    <col min="8710" max="8710" width="3.42578125" style="6" customWidth="1"/>
    <col min="8711" max="8960" width="14.85546875" style="6"/>
    <col min="8961" max="8961" width="3.5703125" style="6" customWidth="1"/>
    <col min="8962" max="8962" width="3.42578125" style="6" customWidth="1"/>
    <col min="8963" max="8963" width="37.140625" style="6" customWidth="1"/>
    <col min="8964" max="8964" width="2.42578125" style="6" customWidth="1"/>
    <col min="8965" max="8965" width="26" style="6" customWidth="1"/>
    <col min="8966" max="8966" width="3.42578125" style="6" customWidth="1"/>
    <col min="8967" max="9216" width="14.85546875" style="6"/>
    <col min="9217" max="9217" width="3.5703125" style="6" customWidth="1"/>
    <col min="9218" max="9218" width="3.42578125" style="6" customWidth="1"/>
    <col min="9219" max="9219" width="37.140625" style="6" customWidth="1"/>
    <col min="9220" max="9220" width="2.42578125" style="6" customWidth="1"/>
    <col min="9221" max="9221" width="26" style="6" customWidth="1"/>
    <col min="9222" max="9222" width="3.42578125" style="6" customWidth="1"/>
    <col min="9223" max="9472" width="14.85546875" style="6"/>
    <col min="9473" max="9473" width="3.5703125" style="6" customWidth="1"/>
    <col min="9474" max="9474" width="3.42578125" style="6" customWidth="1"/>
    <col min="9475" max="9475" width="37.140625" style="6" customWidth="1"/>
    <col min="9476" max="9476" width="2.42578125" style="6" customWidth="1"/>
    <col min="9477" max="9477" width="26" style="6" customWidth="1"/>
    <col min="9478" max="9478" width="3.42578125" style="6" customWidth="1"/>
    <col min="9479" max="9728" width="14.85546875" style="6"/>
    <col min="9729" max="9729" width="3.5703125" style="6" customWidth="1"/>
    <col min="9730" max="9730" width="3.42578125" style="6" customWidth="1"/>
    <col min="9731" max="9731" width="37.140625" style="6" customWidth="1"/>
    <col min="9732" max="9732" width="2.42578125" style="6" customWidth="1"/>
    <col min="9733" max="9733" width="26" style="6" customWidth="1"/>
    <col min="9734" max="9734" width="3.42578125" style="6" customWidth="1"/>
    <col min="9735" max="9984" width="14.85546875" style="6"/>
    <col min="9985" max="9985" width="3.5703125" style="6" customWidth="1"/>
    <col min="9986" max="9986" width="3.42578125" style="6" customWidth="1"/>
    <col min="9987" max="9987" width="37.140625" style="6" customWidth="1"/>
    <col min="9988" max="9988" width="2.42578125" style="6" customWidth="1"/>
    <col min="9989" max="9989" width="26" style="6" customWidth="1"/>
    <col min="9990" max="9990" width="3.42578125" style="6" customWidth="1"/>
    <col min="9991" max="10240" width="14.85546875" style="6"/>
    <col min="10241" max="10241" width="3.5703125" style="6" customWidth="1"/>
    <col min="10242" max="10242" width="3.42578125" style="6" customWidth="1"/>
    <col min="10243" max="10243" width="37.140625" style="6" customWidth="1"/>
    <col min="10244" max="10244" width="2.42578125" style="6" customWidth="1"/>
    <col min="10245" max="10245" width="26" style="6" customWidth="1"/>
    <col min="10246" max="10246" width="3.42578125" style="6" customWidth="1"/>
    <col min="10247" max="10496" width="14.85546875" style="6"/>
    <col min="10497" max="10497" width="3.5703125" style="6" customWidth="1"/>
    <col min="10498" max="10498" width="3.42578125" style="6" customWidth="1"/>
    <col min="10499" max="10499" width="37.140625" style="6" customWidth="1"/>
    <col min="10500" max="10500" width="2.42578125" style="6" customWidth="1"/>
    <col min="10501" max="10501" width="26" style="6" customWidth="1"/>
    <col min="10502" max="10502" width="3.42578125" style="6" customWidth="1"/>
    <col min="10503" max="10752" width="14.85546875" style="6"/>
    <col min="10753" max="10753" width="3.5703125" style="6" customWidth="1"/>
    <col min="10754" max="10754" width="3.42578125" style="6" customWidth="1"/>
    <col min="10755" max="10755" width="37.140625" style="6" customWidth="1"/>
    <col min="10756" max="10756" width="2.42578125" style="6" customWidth="1"/>
    <col min="10757" max="10757" width="26" style="6" customWidth="1"/>
    <col min="10758" max="10758" width="3.42578125" style="6" customWidth="1"/>
    <col min="10759" max="11008" width="14.85546875" style="6"/>
    <col min="11009" max="11009" width="3.5703125" style="6" customWidth="1"/>
    <col min="11010" max="11010" width="3.42578125" style="6" customWidth="1"/>
    <col min="11011" max="11011" width="37.140625" style="6" customWidth="1"/>
    <col min="11012" max="11012" width="2.42578125" style="6" customWidth="1"/>
    <col min="11013" max="11013" width="26" style="6" customWidth="1"/>
    <col min="11014" max="11014" width="3.42578125" style="6" customWidth="1"/>
    <col min="11015" max="11264" width="14.85546875" style="6"/>
    <col min="11265" max="11265" width="3.5703125" style="6" customWidth="1"/>
    <col min="11266" max="11266" width="3.42578125" style="6" customWidth="1"/>
    <col min="11267" max="11267" width="37.140625" style="6" customWidth="1"/>
    <col min="11268" max="11268" width="2.42578125" style="6" customWidth="1"/>
    <col min="11269" max="11269" width="26" style="6" customWidth="1"/>
    <col min="11270" max="11270" width="3.42578125" style="6" customWidth="1"/>
    <col min="11271" max="11520" width="14.85546875" style="6"/>
    <col min="11521" max="11521" width="3.5703125" style="6" customWidth="1"/>
    <col min="11522" max="11522" width="3.42578125" style="6" customWidth="1"/>
    <col min="11523" max="11523" width="37.140625" style="6" customWidth="1"/>
    <col min="11524" max="11524" width="2.42578125" style="6" customWidth="1"/>
    <col min="11525" max="11525" width="26" style="6" customWidth="1"/>
    <col min="11526" max="11526" width="3.42578125" style="6" customWidth="1"/>
    <col min="11527" max="11776" width="14.85546875" style="6"/>
    <col min="11777" max="11777" width="3.5703125" style="6" customWidth="1"/>
    <col min="11778" max="11778" width="3.42578125" style="6" customWidth="1"/>
    <col min="11779" max="11779" width="37.140625" style="6" customWidth="1"/>
    <col min="11780" max="11780" width="2.42578125" style="6" customWidth="1"/>
    <col min="11781" max="11781" width="26" style="6" customWidth="1"/>
    <col min="11782" max="11782" width="3.42578125" style="6" customWidth="1"/>
    <col min="11783" max="12032" width="14.85546875" style="6"/>
    <col min="12033" max="12033" width="3.5703125" style="6" customWidth="1"/>
    <col min="12034" max="12034" width="3.42578125" style="6" customWidth="1"/>
    <col min="12035" max="12035" width="37.140625" style="6" customWidth="1"/>
    <col min="12036" max="12036" width="2.42578125" style="6" customWidth="1"/>
    <col min="12037" max="12037" width="26" style="6" customWidth="1"/>
    <col min="12038" max="12038" width="3.42578125" style="6" customWidth="1"/>
    <col min="12039" max="12288" width="14.85546875" style="6"/>
    <col min="12289" max="12289" width="3.5703125" style="6" customWidth="1"/>
    <col min="12290" max="12290" width="3.42578125" style="6" customWidth="1"/>
    <col min="12291" max="12291" width="37.140625" style="6" customWidth="1"/>
    <col min="12292" max="12292" width="2.42578125" style="6" customWidth="1"/>
    <col min="12293" max="12293" width="26" style="6" customWidth="1"/>
    <col min="12294" max="12294" width="3.42578125" style="6" customWidth="1"/>
    <col min="12295" max="12544" width="14.85546875" style="6"/>
    <col min="12545" max="12545" width="3.5703125" style="6" customWidth="1"/>
    <col min="12546" max="12546" width="3.42578125" style="6" customWidth="1"/>
    <col min="12547" max="12547" width="37.140625" style="6" customWidth="1"/>
    <col min="12548" max="12548" width="2.42578125" style="6" customWidth="1"/>
    <col min="12549" max="12549" width="26" style="6" customWidth="1"/>
    <col min="12550" max="12550" width="3.42578125" style="6" customWidth="1"/>
    <col min="12551" max="12800" width="14.85546875" style="6"/>
    <col min="12801" max="12801" width="3.5703125" style="6" customWidth="1"/>
    <col min="12802" max="12802" width="3.42578125" style="6" customWidth="1"/>
    <col min="12803" max="12803" width="37.140625" style="6" customWidth="1"/>
    <col min="12804" max="12804" width="2.42578125" style="6" customWidth="1"/>
    <col min="12805" max="12805" width="26" style="6" customWidth="1"/>
    <col min="12806" max="12806" width="3.42578125" style="6" customWidth="1"/>
    <col min="12807" max="13056" width="14.85546875" style="6"/>
    <col min="13057" max="13057" width="3.5703125" style="6" customWidth="1"/>
    <col min="13058" max="13058" width="3.42578125" style="6" customWidth="1"/>
    <col min="13059" max="13059" width="37.140625" style="6" customWidth="1"/>
    <col min="13060" max="13060" width="2.42578125" style="6" customWidth="1"/>
    <col min="13061" max="13061" width="26" style="6" customWidth="1"/>
    <col min="13062" max="13062" width="3.42578125" style="6" customWidth="1"/>
    <col min="13063" max="13312" width="14.85546875" style="6"/>
    <col min="13313" max="13313" width="3.5703125" style="6" customWidth="1"/>
    <col min="13314" max="13314" width="3.42578125" style="6" customWidth="1"/>
    <col min="13315" max="13315" width="37.140625" style="6" customWidth="1"/>
    <col min="13316" max="13316" width="2.42578125" style="6" customWidth="1"/>
    <col min="13317" max="13317" width="26" style="6" customWidth="1"/>
    <col min="13318" max="13318" width="3.42578125" style="6" customWidth="1"/>
    <col min="13319" max="13568" width="14.85546875" style="6"/>
    <col min="13569" max="13569" width="3.5703125" style="6" customWidth="1"/>
    <col min="13570" max="13570" width="3.42578125" style="6" customWidth="1"/>
    <col min="13571" max="13571" width="37.140625" style="6" customWidth="1"/>
    <col min="13572" max="13572" width="2.42578125" style="6" customWidth="1"/>
    <col min="13573" max="13573" width="26" style="6" customWidth="1"/>
    <col min="13574" max="13574" width="3.42578125" style="6" customWidth="1"/>
    <col min="13575" max="13824" width="14.85546875" style="6"/>
    <col min="13825" max="13825" width="3.5703125" style="6" customWidth="1"/>
    <col min="13826" max="13826" width="3.42578125" style="6" customWidth="1"/>
    <col min="13827" max="13827" width="37.140625" style="6" customWidth="1"/>
    <col min="13828" max="13828" width="2.42578125" style="6" customWidth="1"/>
    <col min="13829" max="13829" width="26" style="6" customWidth="1"/>
    <col min="13830" max="13830" width="3.42578125" style="6" customWidth="1"/>
    <col min="13831" max="14080" width="14.85546875" style="6"/>
    <col min="14081" max="14081" width="3.5703125" style="6" customWidth="1"/>
    <col min="14082" max="14082" width="3.42578125" style="6" customWidth="1"/>
    <col min="14083" max="14083" width="37.140625" style="6" customWidth="1"/>
    <col min="14084" max="14084" width="2.42578125" style="6" customWidth="1"/>
    <col min="14085" max="14085" width="26" style="6" customWidth="1"/>
    <col min="14086" max="14086" width="3.42578125" style="6" customWidth="1"/>
    <col min="14087" max="14336" width="14.85546875" style="6"/>
    <col min="14337" max="14337" width="3.5703125" style="6" customWidth="1"/>
    <col min="14338" max="14338" width="3.42578125" style="6" customWidth="1"/>
    <col min="14339" max="14339" width="37.140625" style="6" customWidth="1"/>
    <col min="14340" max="14340" width="2.42578125" style="6" customWidth="1"/>
    <col min="14341" max="14341" width="26" style="6" customWidth="1"/>
    <col min="14342" max="14342" width="3.42578125" style="6" customWidth="1"/>
    <col min="14343" max="14592" width="14.85546875" style="6"/>
    <col min="14593" max="14593" width="3.5703125" style="6" customWidth="1"/>
    <col min="14594" max="14594" width="3.42578125" style="6" customWidth="1"/>
    <col min="14595" max="14595" width="37.140625" style="6" customWidth="1"/>
    <col min="14596" max="14596" width="2.42578125" style="6" customWidth="1"/>
    <col min="14597" max="14597" width="26" style="6" customWidth="1"/>
    <col min="14598" max="14598" width="3.42578125" style="6" customWidth="1"/>
    <col min="14599" max="14848" width="14.85546875" style="6"/>
    <col min="14849" max="14849" width="3.5703125" style="6" customWidth="1"/>
    <col min="14850" max="14850" width="3.42578125" style="6" customWidth="1"/>
    <col min="14851" max="14851" width="37.140625" style="6" customWidth="1"/>
    <col min="14852" max="14852" width="2.42578125" style="6" customWidth="1"/>
    <col min="14853" max="14853" width="26" style="6" customWidth="1"/>
    <col min="14854" max="14854" width="3.42578125" style="6" customWidth="1"/>
    <col min="14855" max="15104" width="14.85546875" style="6"/>
    <col min="15105" max="15105" width="3.5703125" style="6" customWidth="1"/>
    <col min="15106" max="15106" width="3.42578125" style="6" customWidth="1"/>
    <col min="15107" max="15107" width="37.140625" style="6" customWidth="1"/>
    <col min="15108" max="15108" width="2.42578125" style="6" customWidth="1"/>
    <col min="15109" max="15109" width="26" style="6" customWidth="1"/>
    <col min="15110" max="15110" width="3.42578125" style="6" customWidth="1"/>
    <col min="15111" max="15360" width="14.85546875" style="6"/>
    <col min="15361" max="15361" width="3.5703125" style="6" customWidth="1"/>
    <col min="15362" max="15362" width="3.42578125" style="6" customWidth="1"/>
    <col min="15363" max="15363" width="37.140625" style="6" customWidth="1"/>
    <col min="15364" max="15364" width="2.42578125" style="6" customWidth="1"/>
    <col min="15365" max="15365" width="26" style="6" customWidth="1"/>
    <col min="15366" max="15366" width="3.42578125" style="6" customWidth="1"/>
    <col min="15367" max="15616" width="14.85546875" style="6"/>
    <col min="15617" max="15617" width="3.5703125" style="6" customWidth="1"/>
    <col min="15618" max="15618" width="3.42578125" style="6" customWidth="1"/>
    <col min="15619" max="15619" width="37.140625" style="6" customWidth="1"/>
    <col min="15620" max="15620" width="2.42578125" style="6" customWidth="1"/>
    <col min="15621" max="15621" width="26" style="6" customWidth="1"/>
    <col min="15622" max="15622" width="3.42578125" style="6" customWidth="1"/>
    <col min="15623" max="15872" width="14.85546875" style="6"/>
    <col min="15873" max="15873" width="3.5703125" style="6" customWidth="1"/>
    <col min="15874" max="15874" width="3.42578125" style="6" customWidth="1"/>
    <col min="15875" max="15875" width="37.140625" style="6" customWidth="1"/>
    <col min="15876" max="15876" width="2.42578125" style="6" customWidth="1"/>
    <col min="15877" max="15877" width="26" style="6" customWidth="1"/>
    <col min="15878" max="15878" width="3.42578125" style="6" customWidth="1"/>
    <col min="15879" max="16128" width="14.85546875" style="6"/>
    <col min="16129" max="16129" width="3.5703125" style="6" customWidth="1"/>
    <col min="16130" max="16130" width="3.42578125" style="6" customWidth="1"/>
    <col min="16131" max="16131" width="37.140625" style="6" customWidth="1"/>
    <col min="16132" max="16132" width="2.42578125" style="6" customWidth="1"/>
    <col min="16133" max="16133" width="26" style="6" customWidth="1"/>
    <col min="16134" max="16134" width="3.42578125" style="6" customWidth="1"/>
    <col min="16135" max="16384" width="14.85546875" style="6"/>
  </cols>
  <sheetData>
    <row r="1" spans="2:12" ht="18.75" x14ac:dyDescent="0.3">
      <c r="B1" s="98" t="s">
        <v>117</v>
      </c>
      <c r="C1" s="3"/>
      <c r="D1" s="3"/>
      <c r="E1" s="3"/>
      <c r="F1" s="3"/>
    </row>
    <row r="3" spans="2:12" x14ac:dyDescent="0.2">
      <c r="B3" s="8"/>
      <c r="C3" s="8"/>
      <c r="D3" s="8"/>
      <c r="E3" s="8"/>
      <c r="F3" s="8"/>
    </row>
    <row r="4" spans="2:12" ht="36.75" x14ac:dyDescent="0.7">
      <c r="B4" s="8"/>
      <c r="C4" s="105" t="s">
        <v>81</v>
      </c>
      <c r="D4" s="105"/>
      <c r="E4" s="105"/>
      <c r="F4" s="8"/>
    </row>
    <row r="5" spans="2:12" ht="15.75" thickBot="1" x14ac:dyDescent="0.25">
      <c r="B5" s="8"/>
      <c r="C5" s="9"/>
      <c r="D5" s="9"/>
      <c r="E5" s="9"/>
      <c r="F5" s="8"/>
    </row>
    <row r="6" spans="2:12" s="7" customFormat="1" ht="25.5" customHeight="1" thickBot="1" x14ac:dyDescent="0.3">
      <c r="B6" s="10"/>
      <c r="C6" s="13" t="s">
        <v>0</v>
      </c>
      <c r="D6" s="11"/>
      <c r="E6" s="15">
        <v>45</v>
      </c>
      <c r="F6" s="10"/>
    </row>
    <row r="7" spans="2:12" ht="16.5" thickBot="1" x14ac:dyDescent="0.3">
      <c r="B7" s="8"/>
      <c r="C7" s="14"/>
      <c r="D7" s="12"/>
      <c r="E7" s="12"/>
      <c r="F7" s="8"/>
    </row>
    <row r="8" spans="2:12" s="7" customFormat="1" ht="25.5" customHeight="1" thickBot="1" x14ac:dyDescent="0.3">
      <c r="B8" s="10"/>
      <c r="C8" s="13" t="s">
        <v>82</v>
      </c>
      <c r="D8" s="11"/>
      <c r="E8" s="16" t="str">
        <f>IF(AND(E6&gt;=1, E6&lt;=45), "Ja, das ist eine Lottozahl!", " Das ist keine Lottozahl!")</f>
        <v>Ja, das ist eine Lottozahl!</v>
      </c>
      <c r="F8" s="10"/>
      <c r="G8" s="27" t="s">
        <v>100</v>
      </c>
      <c r="H8" s="28"/>
      <c r="I8" s="28"/>
      <c r="J8" s="28"/>
      <c r="K8" s="28"/>
      <c r="L8" s="28"/>
    </row>
    <row r="9" spans="2:12" x14ac:dyDescent="0.2">
      <c r="B9" s="8"/>
      <c r="C9" s="8"/>
      <c r="D9" s="8"/>
      <c r="E9" s="8"/>
      <c r="F9" s="8"/>
    </row>
    <row r="10" spans="2:12" x14ac:dyDescent="0.2">
      <c r="B10" s="8"/>
      <c r="C10" s="8"/>
      <c r="D10" s="8"/>
      <c r="E10" s="8"/>
      <c r="F10" s="8"/>
    </row>
  </sheetData>
  <mergeCells count="1">
    <mergeCell ref="C4:E4"/>
  </mergeCells>
  <dataValidations count="2">
    <dataValidation type="whole" allowBlank="1" showInputMessage="1" showErrorMessage="1" error="Nur Zahlen zwischen 1 und 45 erlaubt!" prompt="Geben Sie bitte eine Zahl zwischen 1 und 45 ein!" sqref="WVM983046 JA6 SW6 ACS6 AMO6 AWK6 BGG6 BQC6 BZY6 CJU6 CTQ6 DDM6 DNI6 DXE6 EHA6 EQW6 FAS6 FKO6 FUK6 GEG6 GOC6 GXY6 HHU6 HRQ6 IBM6 ILI6 IVE6 JFA6 JOW6 JYS6 KIO6 KSK6 LCG6 LMC6 LVY6 MFU6 MPQ6 MZM6 NJI6 NTE6 ODA6 OMW6 OWS6 PGO6 PQK6 QAG6 QKC6 QTY6 RDU6 RNQ6 RXM6 SHI6 SRE6 TBA6 TKW6 TUS6 UEO6 UOK6 UYG6 VIC6 VRY6 WBU6 WLQ6 WVM6 E65542 JA65542 SW65542 ACS65542 AMO65542 AWK65542 BGG65542 BQC65542 BZY65542 CJU65542 CTQ65542 DDM65542 DNI65542 DXE65542 EHA65542 EQW65542 FAS65542 FKO65542 FUK65542 GEG65542 GOC65542 GXY65542 HHU65542 HRQ65542 IBM65542 ILI65542 IVE65542 JFA65542 JOW65542 JYS65542 KIO65542 KSK65542 LCG65542 LMC65542 LVY65542 MFU65542 MPQ65542 MZM65542 NJI65542 NTE65542 ODA65542 OMW65542 OWS65542 PGO65542 PQK65542 QAG65542 QKC65542 QTY65542 RDU65542 RNQ65542 RXM65542 SHI65542 SRE65542 TBA65542 TKW65542 TUS65542 UEO65542 UOK65542 UYG65542 VIC65542 VRY65542 WBU65542 WLQ65542 WVM65542 E131078 JA131078 SW131078 ACS131078 AMO131078 AWK131078 BGG131078 BQC131078 BZY131078 CJU131078 CTQ131078 DDM131078 DNI131078 DXE131078 EHA131078 EQW131078 FAS131078 FKO131078 FUK131078 GEG131078 GOC131078 GXY131078 HHU131078 HRQ131078 IBM131078 ILI131078 IVE131078 JFA131078 JOW131078 JYS131078 KIO131078 KSK131078 LCG131078 LMC131078 LVY131078 MFU131078 MPQ131078 MZM131078 NJI131078 NTE131078 ODA131078 OMW131078 OWS131078 PGO131078 PQK131078 QAG131078 QKC131078 QTY131078 RDU131078 RNQ131078 RXM131078 SHI131078 SRE131078 TBA131078 TKW131078 TUS131078 UEO131078 UOK131078 UYG131078 VIC131078 VRY131078 WBU131078 WLQ131078 WVM131078 E196614 JA196614 SW196614 ACS196614 AMO196614 AWK196614 BGG196614 BQC196614 BZY196614 CJU196614 CTQ196614 DDM196614 DNI196614 DXE196614 EHA196614 EQW196614 FAS196614 FKO196614 FUK196614 GEG196614 GOC196614 GXY196614 HHU196614 HRQ196614 IBM196614 ILI196614 IVE196614 JFA196614 JOW196614 JYS196614 KIO196614 KSK196614 LCG196614 LMC196614 LVY196614 MFU196614 MPQ196614 MZM196614 NJI196614 NTE196614 ODA196614 OMW196614 OWS196614 PGO196614 PQK196614 QAG196614 QKC196614 QTY196614 RDU196614 RNQ196614 RXM196614 SHI196614 SRE196614 TBA196614 TKW196614 TUS196614 UEO196614 UOK196614 UYG196614 VIC196614 VRY196614 WBU196614 WLQ196614 WVM196614 E262150 JA262150 SW262150 ACS262150 AMO262150 AWK262150 BGG262150 BQC262150 BZY262150 CJU262150 CTQ262150 DDM262150 DNI262150 DXE262150 EHA262150 EQW262150 FAS262150 FKO262150 FUK262150 GEG262150 GOC262150 GXY262150 HHU262150 HRQ262150 IBM262150 ILI262150 IVE262150 JFA262150 JOW262150 JYS262150 KIO262150 KSK262150 LCG262150 LMC262150 LVY262150 MFU262150 MPQ262150 MZM262150 NJI262150 NTE262150 ODA262150 OMW262150 OWS262150 PGO262150 PQK262150 QAG262150 QKC262150 QTY262150 RDU262150 RNQ262150 RXM262150 SHI262150 SRE262150 TBA262150 TKW262150 TUS262150 UEO262150 UOK262150 UYG262150 VIC262150 VRY262150 WBU262150 WLQ262150 WVM262150 E327686 JA327686 SW327686 ACS327686 AMO327686 AWK327686 BGG327686 BQC327686 BZY327686 CJU327686 CTQ327686 DDM327686 DNI327686 DXE327686 EHA327686 EQW327686 FAS327686 FKO327686 FUK327686 GEG327686 GOC327686 GXY327686 HHU327686 HRQ327686 IBM327686 ILI327686 IVE327686 JFA327686 JOW327686 JYS327686 KIO327686 KSK327686 LCG327686 LMC327686 LVY327686 MFU327686 MPQ327686 MZM327686 NJI327686 NTE327686 ODA327686 OMW327686 OWS327686 PGO327686 PQK327686 QAG327686 QKC327686 QTY327686 RDU327686 RNQ327686 RXM327686 SHI327686 SRE327686 TBA327686 TKW327686 TUS327686 UEO327686 UOK327686 UYG327686 VIC327686 VRY327686 WBU327686 WLQ327686 WVM327686 E393222 JA393222 SW393222 ACS393222 AMO393222 AWK393222 BGG393222 BQC393222 BZY393222 CJU393222 CTQ393222 DDM393222 DNI393222 DXE393222 EHA393222 EQW393222 FAS393222 FKO393222 FUK393222 GEG393222 GOC393222 GXY393222 HHU393222 HRQ393222 IBM393222 ILI393222 IVE393222 JFA393222 JOW393222 JYS393222 KIO393222 KSK393222 LCG393222 LMC393222 LVY393222 MFU393222 MPQ393222 MZM393222 NJI393222 NTE393222 ODA393222 OMW393222 OWS393222 PGO393222 PQK393222 QAG393222 QKC393222 QTY393222 RDU393222 RNQ393222 RXM393222 SHI393222 SRE393222 TBA393222 TKW393222 TUS393222 UEO393222 UOK393222 UYG393222 VIC393222 VRY393222 WBU393222 WLQ393222 WVM393222 E458758 JA458758 SW458758 ACS458758 AMO458758 AWK458758 BGG458758 BQC458758 BZY458758 CJU458758 CTQ458758 DDM458758 DNI458758 DXE458758 EHA458758 EQW458758 FAS458758 FKO458758 FUK458758 GEG458758 GOC458758 GXY458758 HHU458758 HRQ458758 IBM458758 ILI458758 IVE458758 JFA458758 JOW458758 JYS458758 KIO458758 KSK458758 LCG458758 LMC458758 LVY458758 MFU458758 MPQ458758 MZM458758 NJI458758 NTE458758 ODA458758 OMW458758 OWS458758 PGO458758 PQK458758 QAG458758 QKC458758 QTY458758 RDU458758 RNQ458758 RXM458758 SHI458758 SRE458758 TBA458758 TKW458758 TUS458758 UEO458758 UOK458758 UYG458758 VIC458758 VRY458758 WBU458758 WLQ458758 WVM458758 E524294 JA524294 SW524294 ACS524294 AMO524294 AWK524294 BGG524294 BQC524294 BZY524294 CJU524294 CTQ524294 DDM524294 DNI524294 DXE524294 EHA524294 EQW524294 FAS524294 FKO524294 FUK524294 GEG524294 GOC524294 GXY524294 HHU524294 HRQ524294 IBM524294 ILI524294 IVE524294 JFA524294 JOW524294 JYS524294 KIO524294 KSK524294 LCG524294 LMC524294 LVY524294 MFU524294 MPQ524294 MZM524294 NJI524294 NTE524294 ODA524294 OMW524294 OWS524294 PGO524294 PQK524294 QAG524294 QKC524294 QTY524294 RDU524294 RNQ524294 RXM524294 SHI524294 SRE524294 TBA524294 TKW524294 TUS524294 UEO524294 UOK524294 UYG524294 VIC524294 VRY524294 WBU524294 WLQ524294 WVM524294 E589830 JA589830 SW589830 ACS589830 AMO589830 AWK589830 BGG589830 BQC589830 BZY589830 CJU589830 CTQ589830 DDM589830 DNI589830 DXE589830 EHA589830 EQW589830 FAS589830 FKO589830 FUK589830 GEG589830 GOC589830 GXY589830 HHU589830 HRQ589830 IBM589830 ILI589830 IVE589830 JFA589830 JOW589830 JYS589830 KIO589830 KSK589830 LCG589830 LMC589830 LVY589830 MFU589830 MPQ589830 MZM589830 NJI589830 NTE589830 ODA589830 OMW589830 OWS589830 PGO589830 PQK589830 QAG589830 QKC589830 QTY589830 RDU589830 RNQ589830 RXM589830 SHI589830 SRE589830 TBA589830 TKW589830 TUS589830 UEO589830 UOK589830 UYG589830 VIC589830 VRY589830 WBU589830 WLQ589830 WVM589830 E655366 JA655366 SW655366 ACS655366 AMO655366 AWK655366 BGG655366 BQC655366 BZY655366 CJU655366 CTQ655366 DDM655366 DNI655366 DXE655366 EHA655366 EQW655366 FAS655366 FKO655366 FUK655366 GEG655366 GOC655366 GXY655366 HHU655366 HRQ655366 IBM655366 ILI655366 IVE655366 JFA655366 JOW655366 JYS655366 KIO655366 KSK655366 LCG655366 LMC655366 LVY655366 MFU655366 MPQ655366 MZM655366 NJI655366 NTE655366 ODA655366 OMW655366 OWS655366 PGO655366 PQK655366 QAG655366 QKC655366 QTY655366 RDU655366 RNQ655366 RXM655366 SHI655366 SRE655366 TBA655366 TKW655366 TUS655366 UEO655366 UOK655366 UYG655366 VIC655366 VRY655366 WBU655366 WLQ655366 WVM655366 E720902 JA720902 SW720902 ACS720902 AMO720902 AWK720902 BGG720902 BQC720902 BZY720902 CJU720902 CTQ720902 DDM720902 DNI720902 DXE720902 EHA720902 EQW720902 FAS720902 FKO720902 FUK720902 GEG720902 GOC720902 GXY720902 HHU720902 HRQ720902 IBM720902 ILI720902 IVE720902 JFA720902 JOW720902 JYS720902 KIO720902 KSK720902 LCG720902 LMC720902 LVY720902 MFU720902 MPQ720902 MZM720902 NJI720902 NTE720902 ODA720902 OMW720902 OWS720902 PGO720902 PQK720902 QAG720902 QKC720902 QTY720902 RDU720902 RNQ720902 RXM720902 SHI720902 SRE720902 TBA720902 TKW720902 TUS720902 UEO720902 UOK720902 UYG720902 VIC720902 VRY720902 WBU720902 WLQ720902 WVM720902 E786438 JA786438 SW786438 ACS786438 AMO786438 AWK786438 BGG786438 BQC786438 BZY786438 CJU786438 CTQ786438 DDM786438 DNI786438 DXE786438 EHA786438 EQW786438 FAS786438 FKO786438 FUK786438 GEG786438 GOC786438 GXY786438 HHU786438 HRQ786438 IBM786438 ILI786438 IVE786438 JFA786438 JOW786438 JYS786438 KIO786438 KSK786438 LCG786438 LMC786438 LVY786438 MFU786438 MPQ786438 MZM786438 NJI786438 NTE786438 ODA786438 OMW786438 OWS786438 PGO786438 PQK786438 QAG786438 QKC786438 QTY786438 RDU786438 RNQ786438 RXM786438 SHI786438 SRE786438 TBA786438 TKW786438 TUS786438 UEO786438 UOK786438 UYG786438 VIC786438 VRY786438 WBU786438 WLQ786438 WVM786438 E851974 JA851974 SW851974 ACS851974 AMO851974 AWK851974 BGG851974 BQC851974 BZY851974 CJU851974 CTQ851974 DDM851974 DNI851974 DXE851974 EHA851974 EQW851974 FAS851974 FKO851974 FUK851974 GEG851974 GOC851974 GXY851974 HHU851974 HRQ851974 IBM851974 ILI851974 IVE851974 JFA851974 JOW851974 JYS851974 KIO851974 KSK851974 LCG851974 LMC851974 LVY851974 MFU851974 MPQ851974 MZM851974 NJI851974 NTE851974 ODA851974 OMW851974 OWS851974 PGO851974 PQK851974 QAG851974 QKC851974 QTY851974 RDU851974 RNQ851974 RXM851974 SHI851974 SRE851974 TBA851974 TKW851974 TUS851974 UEO851974 UOK851974 UYG851974 VIC851974 VRY851974 WBU851974 WLQ851974 WVM851974 E917510 JA917510 SW917510 ACS917510 AMO917510 AWK917510 BGG917510 BQC917510 BZY917510 CJU917510 CTQ917510 DDM917510 DNI917510 DXE917510 EHA917510 EQW917510 FAS917510 FKO917510 FUK917510 GEG917510 GOC917510 GXY917510 HHU917510 HRQ917510 IBM917510 ILI917510 IVE917510 JFA917510 JOW917510 JYS917510 KIO917510 KSK917510 LCG917510 LMC917510 LVY917510 MFU917510 MPQ917510 MZM917510 NJI917510 NTE917510 ODA917510 OMW917510 OWS917510 PGO917510 PQK917510 QAG917510 QKC917510 QTY917510 RDU917510 RNQ917510 RXM917510 SHI917510 SRE917510 TBA917510 TKW917510 TUS917510 UEO917510 UOK917510 UYG917510 VIC917510 VRY917510 WBU917510 WLQ917510 WVM917510 E983046 JA983046 SW983046 ACS983046 AMO983046 AWK983046 BGG983046 BQC983046 BZY983046 CJU983046 CTQ983046 DDM983046 DNI983046 DXE983046 EHA983046 EQW983046 FAS983046 FKO983046 FUK983046 GEG983046 GOC983046 GXY983046 HHU983046 HRQ983046 IBM983046 ILI983046 IVE983046 JFA983046 JOW983046 JYS983046 KIO983046 KSK983046 LCG983046 LMC983046 LVY983046 MFU983046 MPQ983046 MZM983046 NJI983046 NTE983046 ODA983046 OMW983046 OWS983046 PGO983046 PQK983046 QAG983046 QKC983046 QTY983046 RDU983046 RNQ983046 RXM983046 SHI983046 SRE983046 TBA983046 TKW983046 TUS983046 UEO983046 UOK983046 UYG983046 VIC983046 VRY983046 WBU983046 WLQ983046" xr:uid="{00000000-0002-0000-1300-000000000000}">
      <formula1>1</formula1>
      <formula2>45</formula2>
    </dataValidation>
    <dataValidation type="whole" allowBlank="1" showInputMessage="1" showErrorMessage="1" prompt="Bitte eine Zahl Zwischen 1 und 45 eingeben!" sqref="WVM98304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xr:uid="{00000000-0002-0000-1300-000001000000}">
      <formula1>1</formula1>
      <formula2>45</formula2>
    </dataValidation>
  </dataValidations>
  <pageMargins left="0.78740157499999996" right="0.78740157499999996" top="0.984251969" bottom="0.984251969" header="0.4921259845" footer="0.4921259845"/>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5"/>
  <sheetViews>
    <sheetView zoomScale="120" zoomScaleNormal="120" workbookViewId="0">
      <selection sqref="A1:G1"/>
    </sheetView>
  </sheetViews>
  <sheetFormatPr baseColWidth="10" defaultRowHeight="15" x14ac:dyDescent="0.25"/>
  <cols>
    <col min="1" max="1" width="26" bestFit="1" customWidth="1"/>
    <col min="2" max="2" width="12.5703125" style="39" bestFit="1" customWidth="1"/>
    <col min="3" max="3" width="12.28515625" style="39" bestFit="1" customWidth="1"/>
    <col min="4" max="4" width="6.28515625" style="39" bestFit="1" customWidth="1"/>
    <col min="5" max="5" width="8.42578125" style="39" bestFit="1" customWidth="1"/>
    <col min="6" max="6" width="11.42578125" bestFit="1" customWidth="1"/>
    <col min="7" max="7" width="11.140625" bestFit="1" customWidth="1"/>
  </cols>
  <sheetData>
    <row r="1" spans="1:7" x14ac:dyDescent="0.25">
      <c r="A1" s="103" t="s">
        <v>114</v>
      </c>
      <c r="B1" s="107"/>
      <c r="C1" s="107"/>
      <c r="D1" s="107"/>
      <c r="E1" s="107"/>
      <c r="F1" s="107"/>
      <c r="G1" s="104"/>
    </row>
    <row r="2" spans="1:7" ht="18" customHeight="1" x14ac:dyDescent="0.3">
      <c r="A2" s="60" t="s">
        <v>48</v>
      </c>
    </row>
    <row r="3" spans="1:7" ht="18" customHeight="1" x14ac:dyDescent="0.25"/>
    <row r="4" spans="1:7" x14ac:dyDescent="0.25">
      <c r="A4" s="61" t="s">
        <v>49</v>
      </c>
      <c r="B4" s="62" t="s">
        <v>50</v>
      </c>
      <c r="C4" s="62" t="s">
        <v>51</v>
      </c>
      <c r="D4"/>
      <c r="E4"/>
    </row>
    <row r="5" spans="1:7" x14ac:dyDescent="0.25">
      <c r="A5" s="48" t="s">
        <v>52</v>
      </c>
      <c r="B5" s="63">
        <v>17</v>
      </c>
      <c r="C5" s="49"/>
      <c r="D5"/>
      <c r="E5"/>
    </row>
    <row r="6" spans="1:7" x14ac:dyDescent="0.25">
      <c r="A6" s="48" t="s">
        <v>53</v>
      </c>
      <c r="B6" s="63">
        <v>13</v>
      </c>
      <c r="C6" s="49"/>
      <c r="D6"/>
      <c r="E6"/>
    </row>
    <row r="7" spans="1:7" x14ac:dyDescent="0.25">
      <c r="A7" s="48" t="s">
        <v>54</v>
      </c>
      <c r="B7" s="63">
        <v>5</v>
      </c>
      <c r="C7" s="49"/>
      <c r="D7"/>
      <c r="E7"/>
    </row>
    <row r="8" spans="1:7" x14ac:dyDescent="0.25">
      <c r="A8" s="48" t="s">
        <v>55</v>
      </c>
      <c r="B8" s="63">
        <v>17</v>
      </c>
      <c r="C8" s="49"/>
      <c r="D8"/>
      <c r="E8"/>
    </row>
    <row r="10" spans="1:7" ht="32.25" customHeight="1" x14ac:dyDescent="0.25">
      <c r="A10" s="108" t="s">
        <v>127</v>
      </c>
      <c r="B10" s="108"/>
      <c r="C10" s="108"/>
      <c r="D10" s="108"/>
      <c r="E10" s="108"/>
      <c r="F10" s="108"/>
      <c r="G10" s="108"/>
    </row>
    <row r="15" spans="1:7"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3"/>
  </sheetPr>
  <dimension ref="A1:G15"/>
  <sheetViews>
    <sheetView zoomScale="120" zoomScaleNormal="120" workbookViewId="0">
      <selection sqref="A1:G1"/>
    </sheetView>
  </sheetViews>
  <sheetFormatPr baseColWidth="10" defaultRowHeight="15" x14ac:dyDescent="0.25"/>
  <cols>
    <col min="1" max="1" width="26" bestFit="1" customWidth="1"/>
    <col min="2" max="2" width="12.5703125" style="39" bestFit="1" customWidth="1"/>
    <col min="3" max="3" width="12.28515625" style="39" bestFit="1" customWidth="1"/>
    <col min="4" max="4" width="6.28515625" style="39" bestFit="1" customWidth="1"/>
    <col min="5" max="5" width="8.42578125" style="39" bestFit="1" customWidth="1"/>
    <col min="6" max="6" width="11.42578125" bestFit="1" customWidth="1"/>
    <col min="7" max="7" width="11.140625" bestFit="1" customWidth="1"/>
  </cols>
  <sheetData>
    <row r="1" spans="1:7" x14ac:dyDescent="0.25">
      <c r="A1" s="103" t="s">
        <v>114</v>
      </c>
      <c r="B1" s="107"/>
      <c r="C1" s="107"/>
      <c r="D1" s="107"/>
      <c r="E1" s="107"/>
      <c r="F1" s="107"/>
      <c r="G1" s="104"/>
    </row>
    <row r="2" spans="1:7" ht="18" customHeight="1" x14ac:dyDescent="0.3">
      <c r="A2" s="60" t="s">
        <v>48</v>
      </c>
    </row>
    <row r="3" spans="1:7" ht="18" customHeight="1" x14ac:dyDescent="0.25"/>
    <row r="4" spans="1:7" x14ac:dyDescent="0.25">
      <c r="A4" s="61" t="s">
        <v>49</v>
      </c>
      <c r="B4" s="62" t="s">
        <v>50</v>
      </c>
      <c r="C4" s="62" t="s">
        <v>51</v>
      </c>
      <c r="D4"/>
      <c r="E4"/>
    </row>
    <row r="5" spans="1:7" x14ac:dyDescent="0.25">
      <c r="A5" s="48" t="s">
        <v>52</v>
      </c>
      <c r="B5" s="63">
        <v>17</v>
      </c>
      <c r="C5" s="49" t="str">
        <f>IF(B5&lt;14,"J","N")</f>
        <v>N</v>
      </c>
      <c r="D5" s="4" t="s">
        <v>69</v>
      </c>
      <c r="E5" s="32"/>
      <c r="F5" s="32"/>
    </row>
    <row r="6" spans="1:7" x14ac:dyDescent="0.25">
      <c r="A6" s="48" t="s">
        <v>53</v>
      </c>
      <c r="B6" s="63">
        <v>13</v>
      </c>
      <c r="C6" s="49" t="str">
        <f>IF(B6&lt;14,"J","N")</f>
        <v>J</v>
      </c>
      <c r="D6" s="4" t="s">
        <v>70</v>
      </c>
      <c r="E6" s="32"/>
      <c r="F6" s="32"/>
    </row>
    <row r="7" spans="1:7" x14ac:dyDescent="0.25">
      <c r="A7" s="48" t="s">
        <v>54</v>
      </c>
      <c r="B7" s="63">
        <v>5</v>
      </c>
      <c r="C7" s="49" t="str">
        <f>IF(B7&lt;14,"J","N")</f>
        <v>J</v>
      </c>
      <c r="D7" s="4" t="s">
        <v>71</v>
      </c>
      <c r="E7" s="32"/>
      <c r="F7" s="32"/>
    </row>
    <row r="8" spans="1:7" x14ac:dyDescent="0.25">
      <c r="A8" s="48" t="s">
        <v>55</v>
      </c>
      <c r="B8" s="63">
        <v>17</v>
      </c>
      <c r="C8" s="49" t="str">
        <f>IF(B8&lt;14,"J","N")</f>
        <v>N</v>
      </c>
      <c r="D8" s="4" t="s">
        <v>72</v>
      </c>
      <c r="E8" s="32"/>
      <c r="F8" s="32"/>
    </row>
    <row r="10" spans="1:7" ht="32.25" customHeight="1" x14ac:dyDescent="0.25">
      <c r="A10" s="108" t="s">
        <v>56</v>
      </c>
      <c r="B10" s="108"/>
      <c r="C10" s="108"/>
      <c r="D10" s="108"/>
      <c r="E10" s="108"/>
      <c r="F10" s="108"/>
      <c r="G10" s="108"/>
    </row>
    <row r="15" spans="1:7"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15"/>
  <sheetViews>
    <sheetView zoomScale="120" zoomScaleNormal="120" workbookViewId="0">
      <selection sqref="A1:G1"/>
    </sheetView>
  </sheetViews>
  <sheetFormatPr baseColWidth="10" defaultRowHeight="15" x14ac:dyDescent="0.25"/>
  <cols>
    <col min="1" max="1" width="8.85546875" bestFit="1" customWidth="1"/>
    <col min="2" max="2" width="12.5703125" style="39" bestFit="1" customWidth="1"/>
    <col min="3" max="3" width="13.85546875" style="39" bestFit="1" customWidth="1"/>
    <col min="4" max="4" width="6.28515625" style="39" bestFit="1" customWidth="1"/>
    <col min="5" max="5" width="8.42578125" style="39" bestFit="1" customWidth="1"/>
    <col min="6" max="6" width="11.42578125" bestFit="1" customWidth="1"/>
    <col min="7" max="7" width="11.140625" bestFit="1" customWidth="1"/>
  </cols>
  <sheetData>
    <row r="1" spans="1:7" x14ac:dyDescent="0.25">
      <c r="A1" s="103" t="s">
        <v>115</v>
      </c>
      <c r="B1" s="107"/>
      <c r="C1" s="107"/>
      <c r="D1" s="107"/>
      <c r="E1" s="107"/>
      <c r="F1" s="107"/>
      <c r="G1" s="104"/>
    </row>
    <row r="2" spans="1:7" ht="18" customHeight="1" x14ac:dyDescent="0.3">
      <c r="A2" s="64" t="s">
        <v>57</v>
      </c>
      <c r="B2" s="65"/>
    </row>
    <row r="3" spans="1:7" ht="18" customHeight="1" x14ac:dyDescent="0.25"/>
    <row r="4" spans="1:7" x14ac:dyDescent="0.25">
      <c r="A4" s="66" t="s">
        <v>58</v>
      </c>
      <c r="B4" s="67" t="s">
        <v>59</v>
      </c>
      <c r="C4" s="67" t="s">
        <v>60</v>
      </c>
      <c r="D4"/>
      <c r="E4"/>
    </row>
    <row r="5" spans="1:7" x14ac:dyDescent="0.25">
      <c r="A5" s="48" t="s">
        <v>61</v>
      </c>
      <c r="B5" s="68">
        <v>200</v>
      </c>
      <c r="C5" s="69"/>
      <c r="D5"/>
      <c r="E5"/>
    </row>
    <row r="6" spans="1:7" x14ac:dyDescent="0.25">
      <c r="A6" s="48" t="s">
        <v>62</v>
      </c>
      <c r="B6" s="68">
        <v>125</v>
      </c>
      <c r="C6" s="69"/>
      <c r="D6"/>
      <c r="E6"/>
    </row>
    <row r="7" spans="1:7" x14ac:dyDescent="0.25">
      <c r="A7" s="48" t="s">
        <v>63</v>
      </c>
      <c r="B7" s="68">
        <v>350</v>
      </c>
      <c r="C7" s="69"/>
      <c r="D7"/>
      <c r="E7"/>
    </row>
    <row r="8" spans="1:7" x14ac:dyDescent="0.25">
      <c r="A8" s="48" t="s">
        <v>64</v>
      </c>
      <c r="B8" s="68">
        <v>20</v>
      </c>
      <c r="C8" s="69"/>
      <c r="D8"/>
      <c r="E8"/>
    </row>
    <row r="10" spans="1:7" ht="32.25" customHeight="1" x14ac:dyDescent="0.25">
      <c r="A10" s="108" t="s">
        <v>65</v>
      </c>
      <c r="B10" s="108"/>
      <c r="C10" s="108"/>
      <c r="D10" s="108"/>
      <c r="E10" s="108"/>
      <c r="F10" s="108"/>
      <c r="G10" s="108"/>
    </row>
    <row r="15" spans="1:7"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3"/>
  </sheetPr>
  <dimension ref="A1:G15"/>
  <sheetViews>
    <sheetView zoomScale="120" zoomScaleNormal="120" workbookViewId="0">
      <selection sqref="A1:G1"/>
    </sheetView>
  </sheetViews>
  <sheetFormatPr baseColWidth="10" defaultRowHeight="15" x14ac:dyDescent="0.25"/>
  <cols>
    <col min="1" max="1" width="8.85546875" bestFit="1" customWidth="1"/>
    <col min="2" max="2" width="12.5703125" style="39" bestFit="1" customWidth="1"/>
    <col min="3" max="3" width="13.85546875" style="39" bestFit="1" customWidth="1"/>
    <col min="4" max="4" width="6.28515625" style="39" bestFit="1" customWidth="1"/>
    <col min="5" max="5" width="8.42578125" style="39" bestFit="1" customWidth="1"/>
    <col min="6" max="6" width="12.140625" customWidth="1"/>
    <col min="7" max="7" width="11.140625" bestFit="1" customWidth="1"/>
  </cols>
  <sheetData>
    <row r="1" spans="1:7" x14ac:dyDescent="0.25">
      <c r="A1" s="103" t="s">
        <v>115</v>
      </c>
      <c r="B1" s="107"/>
      <c r="C1" s="107"/>
      <c r="D1" s="107"/>
      <c r="E1" s="107"/>
      <c r="F1" s="107"/>
      <c r="G1" s="104"/>
    </row>
    <row r="2" spans="1:7" ht="18" customHeight="1" x14ac:dyDescent="0.3">
      <c r="A2" s="64" t="s">
        <v>57</v>
      </c>
      <c r="B2" s="65"/>
    </row>
    <row r="3" spans="1:7" ht="18" customHeight="1" x14ac:dyDescent="0.25"/>
    <row r="4" spans="1:7" x14ac:dyDescent="0.25">
      <c r="A4" s="66" t="s">
        <v>58</v>
      </c>
      <c r="B4" s="67" t="s">
        <v>59</v>
      </c>
      <c r="C4" s="67" t="s">
        <v>60</v>
      </c>
      <c r="D4"/>
      <c r="E4"/>
    </row>
    <row r="5" spans="1:7" x14ac:dyDescent="0.25">
      <c r="A5" s="48" t="s">
        <v>61</v>
      </c>
      <c r="B5" s="68">
        <v>200</v>
      </c>
      <c r="C5" s="69">
        <f>IF(B5&gt;150,B5*12%,"-")</f>
        <v>24</v>
      </c>
      <c r="D5" s="4" t="s">
        <v>73</v>
      </c>
      <c r="E5" s="32"/>
      <c r="F5" s="32"/>
      <c r="G5" s="72"/>
    </row>
    <row r="6" spans="1:7" x14ac:dyDescent="0.25">
      <c r="A6" s="48" t="s">
        <v>62</v>
      </c>
      <c r="B6" s="68">
        <v>125</v>
      </c>
      <c r="C6" s="69" t="str">
        <f>IF(B6&gt;150,B6*12%,"-")</f>
        <v>-</v>
      </c>
      <c r="D6" s="4" t="s">
        <v>74</v>
      </c>
      <c r="E6" s="32"/>
      <c r="F6" s="32"/>
    </row>
    <row r="7" spans="1:7" x14ac:dyDescent="0.25">
      <c r="A7" s="48" t="s">
        <v>63</v>
      </c>
      <c r="B7" s="68">
        <v>350</v>
      </c>
      <c r="C7" s="69">
        <f>IF(B7&gt;150,B7*12%,"-")</f>
        <v>42</v>
      </c>
      <c r="D7" s="4" t="s">
        <v>75</v>
      </c>
      <c r="E7" s="32"/>
      <c r="F7" s="32"/>
    </row>
    <row r="8" spans="1:7" x14ac:dyDescent="0.25">
      <c r="A8" s="48" t="s">
        <v>64</v>
      </c>
      <c r="B8" s="68">
        <v>20</v>
      </c>
      <c r="C8" s="69" t="str">
        <f>IF(B8&gt;150,B8*12%,"-")</f>
        <v>-</v>
      </c>
      <c r="D8" s="4" t="s">
        <v>76</v>
      </c>
      <c r="E8" s="32"/>
      <c r="F8" s="32"/>
    </row>
    <row r="10" spans="1:7" ht="32.25" customHeight="1" x14ac:dyDescent="0.25">
      <c r="A10" s="108" t="s">
        <v>65</v>
      </c>
      <c r="B10" s="108"/>
      <c r="C10" s="108"/>
      <c r="D10" s="108"/>
      <c r="E10" s="108"/>
      <c r="F10" s="108"/>
      <c r="G10" s="108"/>
    </row>
    <row r="15" spans="1:7"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G15"/>
  <sheetViews>
    <sheetView zoomScale="120" zoomScaleNormal="120" workbookViewId="0">
      <selection sqref="A1:G1"/>
    </sheetView>
  </sheetViews>
  <sheetFormatPr baseColWidth="10" defaultRowHeight="15" x14ac:dyDescent="0.25"/>
  <cols>
    <col min="1" max="1" width="8.7109375" customWidth="1"/>
    <col min="2" max="2" width="12.5703125" style="39" bestFit="1" customWidth="1"/>
    <col min="3" max="4" width="13.85546875" style="39" bestFit="1" customWidth="1"/>
    <col min="5" max="5" width="8.42578125" style="39" bestFit="1" customWidth="1"/>
    <col min="6" max="6" width="11.42578125" bestFit="1" customWidth="1"/>
    <col min="7" max="7" width="11.140625" bestFit="1" customWidth="1"/>
  </cols>
  <sheetData>
    <row r="1" spans="1:7" x14ac:dyDescent="0.25">
      <c r="A1" s="103" t="s">
        <v>116</v>
      </c>
      <c r="B1" s="107"/>
      <c r="C1" s="107"/>
      <c r="D1" s="107"/>
      <c r="E1" s="107"/>
      <c r="F1" s="107"/>
      <c r="G1" s="104"/>
    </row>
    <row r="2" spans="1:7" ht="18" customHeight="1" x14ac:dyDescent="0.3">
      <c r="A2" s="64" t="s">
        <v>57</v>
      </c>
      <c r="B2" s="65"/>
    </row>
    <row r="3" spans="1:7" ht="18" customHeight="1" x14ac:dyDescent="0.25"/>
    <row r="4" spans="1:7" x14ac:dyDescent="0.25">
      <c r="A4" s="66" t="s">
        <v>58</v>
      </c>
      <c r="B4" s="67" t="s">
        <v>59</v>
      </c>
      <c r="C4" s="67" t="s">
        <v>66</v>
      </c>
      <c r="D4" s="67" t="s">
        <v>60</v>
      </c>
      <c r="E4"/>
    </row>
    <row r="5" spans="1:7" x14ac:dyDescent="0.25">
      <c r="A5" s="48" t="s">
        <v>61</v>
      </c>
      <c r="B5" s="68">
        <v>200</v>
      </c>
      <c r="C5" s="70" t="s">
        <v>67</v>
      </c>
      <c r="D5" s="71"/>
      <c r="E5"/>
    </row>
    <row r="6" spans="1:7" x14ac:dyDescent="0.25">
      <c r="A6" s="48" t="s">
        <v>62</v>
      </c>
      <c r="B6" s="68">
        <v>125</v>
      </c>
      <c r="C6" s="70" t="s">
        <v>67</v>
      </c>
      <c r="D6" s="71"/>
      <c r="E6"/>
    </row>
    <row r="7" spans="1:7" x14ac:dyDescent="0.25">
      <c r="A7" s="48" t="s">
        <v>63</v>
      </c>
      <c r="B7" s="68">
        <v>350</v>
      </c>
      <c r="C7" s="70"/>
      <c r="D7" s="71"/>
      <c r="E7"/>
    </row>
    <row r="8" spans="1:7" x14ac:dyDescent="0.25">
      <c r="A8" s="48" t="s">
        <v>64</v>
      </c>
      <c r="B8" s="68">
        <v>200</v>
      </c>
      <c r="C8" s="70"/>
      <c r="D8" s="71"/>
      <c r="E8"/>
    </row>
    <row r="10" spans="1:7" ht="32.25" customHeight="1" x14ac:dyDescent="0.25">
      <c r="A10" s="108" t="s">
        <v>68</v>
      </c>
      <c r="B10" s="108"/>
      <c r="C10" s="108"/>
      <c r="D10" s="108"/>
      <c r="E10" s="108"/>
      <c r="F10" s="108"/>
      <c r="G10" s="108"/>
    </row>
    <row r="15" spans="1:7"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3"/>
  </sheetPr>
  <dimension ref="A1:J15"/>
  <sheetViews>
    <sheetView zoomScale="120" zoomScaleNormal="120" workbookViewId="0">
      <selection sqref="A1:G1"/>
    </sheetView>
  </sheetViews>
  <sheetFormatPr baseColWidth="10" defaultRowHeight="15" x14ac:dyDescent="0.25"/>
  <cols>
    <col min="1" max="1" width="8.7109375" customWidth="1"/>
    <col min="2" max="2" width="12.5703125" style="39" bestFit="1" customWidth="1"/>
    <col min="3" max="4" width="13.85546875" style="39" bestFit="1" customWidth="1"/>
    <col min="5" max="5" width="8.42578125" style="39" bestFit="1" customWidth="1"/>
    <col min="6" max="6" width="11.42578125" bestFit="1" customWidth="1"/>
    <col min="7" max="7" width="11.140625" bestFit="1" customWidth="1"/>
  </cols>
  <sheetData>
    <row r="1" spans="1:10" x14ac:dyDescent="0.25">
      <c r="A1" s="103" t="s">
        <v>116</v>
      </c>
      <c r="B1" s="107"/>
      <c r="C1" s="107"/>
      <c r="D1" s="107"/>
      <c r="E1" s="107"/>
      <c r="F1" s="107"/>
      <c r="G1" s="104"/>
    </row>
    <row r="2" spans="1:10" ht="18" customHeight="1" x14ac:dyDescent="0.3">
      <c r="A2" s="64" t="s">
        <v>57</v>
      </c>
      <c r="B2" s="65"/>
    </row>
    <row r="3" spans="1:10" ht="18" customHeight="1" x14ac:dyDescent="0.25"/>
    <row r="4" spans="1:10" x14ac:dyDescent="0.25">
      <c r="A4" s="66" t="s">
        <v>58</v>
      </c>
      <c r="B4" s="67" t="s">
        <v>59</v>
      </c>
      <c r="C4" s="67" t="s">
        <v>66</v>
      </c>
      <c r="D4" s="67" t="s">
        <v>60</v>
      </c>
      <c r="E4"/>
    </row>
    <row r="5" spans="1:10" x14ac:dyDescent="0.25">
      <c r="A5" s="48" t="s">
        <v>61</v>
      </c>
      <c r="B5" s="68">
        <v>200</v>
      </c>
      <c r="C5" s="70" t="s">
        <v>67</v>
      </c>
      <c r="D5" s="71">
        <f>IF(C5 ="ja",IF(B5&lt;150,0,B5*12%+5),IF(B5&lt;150,0,B5*12%))</f>
        <v>29</v>
      </c>
      <c r="E5" s="4" t="s">
        <v>77</v>
      </c>
      <c r="F5" s="32"/>
      <c r="G5" s="32"/>
      <c r="H5" s="32"/>
      <c r="I5" s="32"/>
      <c r="J5" s="32"/>
    </row>
    <row r="6" spans="1:10" x14ac:dyDescent="0.25">
      <c r="A6" s="48" t="s">
        <v>62</v>
      </c>
      <c r="B6" s="68">
        <v>125</v>
      </c>
      <c r="C6" s="70" t="s">
        <v>67</v>
      </c>
      <c r="D6" s="71">
        <f>IF(C6 ="ja",IF(B6&lt;150,0,B6*12%+5),IF(B6&lt;150,0,B6*12%))</f>
        <v>0</v>
      </c>
      <c r="E6" s="4" t="s">
        <v>78</v>
      </c>
      <c r="F6" s="32"/>
      <c r="G6" s="32"/>
      <c r="H6" s="32"/>
      <c r="I6" s="32"/>
      <c r="J6" s="32"/>
    </row>
    <row r="7" spans="1:10" x14ac:dyDescent="0.25">
      <c r="A7" s="48" t="s">
        <v>63</v>
      </c>
      <c r="B7" s="68">
        <v>350</v>
      </c>
      <c r="C7" s="70"/>
      <c r="D7" s="71">
        <f>IF(C7 ="ja",IF(B7&lt;150,0,B7*12%+5),IF(B7&lt;150,0,B7*12%))</f>
        <v>42</v>
      </c>
      <c r="E7" s="4" t="s">
        <v>79</v>
      </c>
      <c r="F7" s="32"/>
      <c r="G7" s="32"/>
      <c r="H7" s="32"/>
      <c r="I7" s="32"/>
      <c r="J7" s="32"/>
    </row>
    <row r="8" spans="1:10" x14ac:dyDescent="0.25">
      <c r="A8" s="48" t="s">
        <v>64</v>
      </c>
      <c r="B8" s="68">
        <v>200</v>
      </c>
      <c r="C8" s="70"/>
      <c r="D8" s="71">
        <f>IF(C8 ="ja",IF(B8&lt;150,0,B8*12%+5),IF(B8&lt;150,0,B8*12%))</f>
        <v>24</v>
      </c>
      <c r="E8" s="4" t="s">
        <v>80</v>
      </c>
      <c r="F8" s="32"/>
      <c r="G8" s="32"/>
      <c r="H8" s="32"/>
      <c r="I8" s="32"/>
      <c r="J8" s="32"/>
    </row>
    <row r="10" spans="1:10" ht="32.25" customHeight="1" x14ac:dyDescent="0.25">
      <c r="A10" s="108" t="s">
        <v>68</v>
      </c>
      <c r="B10" s="108"/>
      <c r="C10" s="108"/>
      <c r="D10" s="108"/>
      <c r="E10" s="108"/>
      <c r="F10" s="108"/>
      <c r="G10" s="108"/>
    </row>
    <row r="15" spans="1:10" s="39" customFormat="1" x14ac:dyDescent="0.25">
      <c r="A15"/>
      <c r="C15"/>
      <c r="F15"/>
      <c r="G15"/>
    </row>
  </sheetData>
  <mergeCells count="2">
    <mergeCell ref="A1:G1"/>
    <mergeCell ref="A10:G10"/>
  </mergeCells>
  <pageMargins left="0.7" right="0.7" top="0.78740157499999996" bottom="0.78740157499999996"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10"/>
  <sheetViews>
    <sheetView zoomScale="120" zoomScaleNormal="120" workbookViewId="0">
      <selection sqref="A1:E1"/>
    </sheetView>
  </sheetViews>
  <sheetFormatPr baseColWidth="10" defaultRowHeight="15" x14ac:dyDescent="0.25"/>
  <cols>
    <col min="2" max="2" width="13.28515625" bestFit="1" customWidth="1"/>
    <col min="5" max="5" width="22" bestFit="1" customWidth="1"/>
  </cols>
  <sheetData>
    <row r="1" spans="1:5" x14ac:dyDescent="0.25">
      <c r="A1" s="103" t="s">
        <v>119</v>
      </c>
      <c r="B1" s="107"/>
      <c r="C1" s="107"/>
      <c r="D1" s="107"/>
      <c r="E1" s="104"/>
    </row>
    <row r="3" spans="1:5" x14ac:dyDescent="0.25">
      <c r="A3" s="73" t="s">
        <v>83</v>
      </c>
      <c r="B3" s="74"/>
      <c r="C3" s="74"/>
      <c r="D3" s="74"/>
      <c r="E3" s="74"/>
    </row>
    <row r="5" spans="1:5" ht="30" x14ac:dyDescent="0.25">
      <c r="A5" s="75" t="s">
        <v>84</v>
      </c>
      <c r="B5" s="76" t="s">
        <v>85</v>
      </c>
      <c r="C5" s="76" t="s">
        <v>86</v>
      </c>
      <c r="D5" s="76" t="s">
        <v>87</v>
      </c>
      <c r="E5" s="77" t="s">
        <v>88</v>
      </c>
    </row>
    <row r="6" spans="1:5" x14ac:dyDescent="0.25">
      <c r="A6" s="78" t="s">
        <v>89</v>
      </c>
      <c r="B6" s="79" t="s">
        <v>90</v>
      </c>
      <c r="C6" s="80">
        <v>1</v>
      </c>
      <c r="D6" s="80">
        <v>1</v>
      </c>
      <c r="E6" s="81"/>
    </row>
    <row r="7" spans="1:5" x14ac:dyDescent="0.25">
      <c r="A7" s="82" t="s">
        <v>91</v>
      </c>
      <c r="B7" s="79" t="s">
        <v>92</v>
      </c>
      <c r="C7" s="80">
        <v>2</v>
      </c>
      <c r="D7" s="80">
        <v>1</v>
      </c>
      <c r="E7" s="81"/>
    </row>
    <row r="8" spans="1:5" x14ac:dyDescent="0.25">
      <c r="A8" s="82" t="s">
        <v>93</v>
      </c>
      <c r="B8" s="79" t="s">
        <v>94</v>
      </c>
      <c r="C8" s="80">
        <v>5</v>
      </c>
      <c r="D8" s="80">
        <v>4</v>
      </c>
      <c r="E8" s="81"/>
    </row>
    <row r="10" spans="1:5" x14ac:dyDescent="0.25">
      <c r="A10" s="83" t="s">
        <v>118</v>
      </c>
    </row>
  </sheetData>
  <mergeCells count="1">
    <mergeCell ref="A1:E1"/>
  </mergeCells>
  <pageMargins left="0.7" right="0.7" top="0.78740157499999996" bottom="0.78740157499999996"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3"/>
  </sheetPr>
  <dimension ref="A1:K10"/>
  <sheetViews>
    <sheetView zoomScale="120" zoomScaleNormal="120" workbookViewId="0">
      <selection sqref="A1:E1"/>
    </sheetView>
  </sheetViews>
  <sheetFormatPr baseColWidth="10" defaultRowHeight="15" x14ac:dyDescent="0.25"/>
  <cols>
    <col min="2" max="2" width="13.28515625" bestFit="1" customWidth="1"/>
    <col min="5" max="5" width="22" bestFit="1" customWidth="1"/>
  </cols>
  <sheetData>
    <row r="1" spans="1:11" x14ac:dyDescent="0.25">
      <c r="A1" s="103" t="s">
        <v>119</v>
      </c>
      <c r="B1" s="107"/>
      <c r="C1" s="107"/>
      <c r="D1" s="107"/>
      <c r="E1" s="104"/>
    </row>
    <row r="3" spans="1:11" x14ac:dyDescent="0.25">
      <c r="A3" s="73" t="s">
        <v>83</v>
      </c>
      <c r="B3" s="74"/>
      <c r="C3" s="74"/>
      <c r="D3" s="74"/>
      <c r="E3" s="74"/>
    </row>
    <row r="5" spans="1:11" ht="30" x14ac:dyDescent="0.25">
      <c r="A5" s="75" t="s">
        <v>84</v>
      </c>
      <c r="B5" s="76" t="s">
        <v>85</v>
      </c>
      <c r="C5" s="76" t="s">
        <v>86</v>
      </c>
      <c r="D5" s="76" t="s">
        <v>87</v>
      </c>
      <c r="E5" s="77" t="s">
        <v>88</v>
      </c>
    </row>
    <row r="6" spans="1:11" x14ac:dyDescent="0.25">
      <c r="A6" s="78" t="s">
        <v>89</v>
      </c>
      <c r="B6" s="79" t="s">
        <v>90</v>
      </c>
      <c r="C6" s="80">
        <v>1</v>
      </c>
      <c r="D6" s="80">
        <v>1</v>
      </c>
      <c r="E6" s="81" t="str">
        <f>IF(AND(C6&gt;0,C6&lt;5,D6&gt;0,D6&lt;5), "berechtigt", "nicht berechtigt")</f>
        <v>berechtigt</v>
      </c>
      <c r="F6" s="4" t="s">
        <v>101</v>
      </c>
      <c r="G6" s="32"/>
      <c r="H6" s="32"/>
      <c r="I6" s="32"/>
      <c r="J6" s="32"/>
      <c r="K6" s="32"/>
    </row>
    <row r="7" spans="1:11" x14ac:dyDescent="0.25">
      <c r="A7" s="82" t="s">
        <v>91</v>
      </c>
      <c r="B7" s="79" t="s">
        <v>92</v>
      </c>
      <c r="C7" s="80">
        <v>2</v>
      </c>
      <c r="D7" s="80">
        <v>1</v>
      </c>
      <c r="E7" s="81" t="str">
        <f t="shared" ref="E7:E8" si="0">IF(AND(C7&gt;0,C7&lt;5,D7&gt;0,D7&lt;5), "berechtigt", "nicht berechtigt")</f>
        <v>berechtigt</v>
      </c>
    </row>
    <row r="8" spans="1:11" x14ac:dyDescent="0.25">
      <c r="A8" s="82" t="s">
        <v>93</v>
      </c>
      <c r="B8" s="79" t="s">
        <v>94</v>
      </c>
      <c r="C8" s="80">
        <v>5</v>
      </c>
      <c r="D8" s="80">
        <v>4</v>
      </c>
      <c r="E8" s="81" t="str">
        <f t="shared" si="0"/>
        <v>nicht berechtigt</v>
      </c>
    </row>
    <row r="10" spans="1:11" x14ac:dyDescent="0.25">
      <c r="A10" s="83" t="s">
        <v>118</v>
      </c>
    </row>
  </sheetData>
  <mergeCells count="1">
    <mergeCell ref="A1:E1"/>
  </mergeCells>
  <pageMargins left="0.7" right="0.7" top="0.78740157499999996" bottom="0.78740157499999996"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E11"/>
  <sheetViews>
    <sheetView zoomScale="120" zoomScaleNormal="120" workbookViewId="0">
      <selection sqref="A1:E1"/>
    </sheetView>
  </sheetViews>
  <sheetFormatPr baseColWidth="10" defaultRowHeight="15" x14ac:dyDescent="0.25"/>
  <cols>
    <col min="2" max="2" width="13.28515625" bestFit="1" customWidth="1"/>
    <col min="3" max="3" width="14.140625" bestFit="1" customWidth="1"/>
    <col min="5" max="5" width="22" bestFit="1" customWidth="1"/>
  </cols>
  <sheetData>
    <row r="1" spans="1:5" x14ac:dyDescent="0.25">
      <c r="A1" s="103" t="s">
        <v>120</v>
      </c>
      <c r="B1" s="107"/>
      <c r="C1" s="107"/>
      <c r="D1" s="107"/>
      <c r="E1" s="104"/>
    </row>
    <row r="3" spans="1:5" x14ac:dyDescent="0.25">
      <c r="A3" s="84" t="s">
        <v>95</v>
      </c>
      <c r="B3" s="85"/>
      <c r="C3" s="85"/>
      <c r="D3" s="85"/>
      <c r="E3" s="85"/>
    </row>
    <row r="5" spans="1:5" ht="39" x14ac:dyDescent="0.25">
      <c r="A5" s="86" t="s">
        <v>84</v>
      </c>
      <c r="B5" s="86" t="s">
        <v>85</v>
      </c>
      <c r="C5" s="87" t="s">
        <v>96</v>
      </c>
      <c r="D5" s="87" t="s">
        <v>97</v>
      </c>
      <c r="E5" s="87" t="s">
        <v>98</v>
      </c>
    </row>
    <row r="6" spans="1:5" x14ac:dyDescent="0.25">
      <c r="A6" s="78" t="s">
        <v>89</v>
      </c>
      <c r="B6" s="79" t="s">
        <v>90</v>
      </c>
      <c r="C6" s="88"/>
      <c r="D6" s="80">
        <v>950</v>
      </c>
      <c r="E6" s="89"/>
    </row>
    <row r="7" spans="1:5" x14ac:dyDescent="0.25">
      <c r="A7" s="82" t="s">
        <v>91</v>
      </c>
      <c r="B7" s="79" t="s">
        <v>92</v>
      </c>
      <c r="C7" s="88" t="s">
        <v>99</v>
      </c>
      <c r="D7" s="80"/>
      <c r="E7" s="89"/>
    </row>
    <row r="8" spans="1:5" x14ac:dyDescent="0.25">
      <c r="A8" s="82" t="s">
        <v>93</v>
      </c>
      <c r="B8" s="79" t="s">
        <v>94</v>
      </c>
      <c r="C8" s="88"/>
      <c r="D8" s="80">
        <v>600</v>
      </c>
      <c r="E8" s="89"/>
    </row>
    <row r="10" spans="1:5" ht="27.75" customHeight="1" x14ac:dyDescent="0.25">
      <c r="A10" s="109" t="s">
        <v>121</v>
      </c>
      <c r="B10" s="109"/>
      <c r="C10" s="109"/>
      <c r="D10" s="109"/>
      <c r="E10" s="109"/>
    </row>
    <row r="11" spans="1:5" x14ac:dyDescent="0.25">
      <c r="A11" s="90"/>
    </row>
  </sheetData>
  <mergeCells count="2">
    <mergeCell ref="A1:E1"/>
    <mergeCell ref="A10:E10"/>
  </mergeCells>
  <pageMargins left="0.7" right="0.7" top="0.78740157499999996" bottom="0.78740157499999996"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3"/>
  </sheetPr>
  <dimension ref="A1:I11"/>
  <sheetViews>
    <sheetView zoomScale="120" zoomScaleNormal="120" workbookViewId="0">
      <selection sqref="A1:E1"/>
    </sheetView>
  </sheetViews>
  <sheetFormatPr baseColWidth="10" defaultRowHeight="15" x14ac:dyDescent="0.25"/>
  <cols>
    <col min="2" max="2" width="13.28515625" bestFit="1" customWidth="1"/>
    <col min="3" max="3" width="14.140625" bestFit="1" customWidth="1"/>
    <col min="5" max="5" width="22" bestFit="1" customWidth="1"/>
  </cols>
  <sheetData>
    <row r="1" spans="1:9" x14ac:dyDescent="0.25">
      <c r="A1" s="103" t="s">
        <v>120</v>
      </c>
      <c r="B1" s="107"/>
      <c r="C1" s="107"/>
      <c r="D1" s="107"/>
      <c r="E1" s="104"/>
    </row>
    <row r="3" spans="1:9" x14ac:dyDescent="0.25">
      <c r="A3" s="84" t="s">
        <v>95</v>
      </c>
      <c r="B3" s="85"/>
      <c r="C3" s="85"/>
      <c r="D3" s="85"/>
      <c r="E3" s="85"/>
    </row>
    <row r="5" spans="1:9" ht="39" x14ac:dyDescent="0.25">
      <c r="A5" s="86" t="s">
        <v>84</v>
      </c>
      <c r="B5" s="86" t="s">
        <v>85</v>
      </c>
      <c r="C5" s="87" t="s">
        <v>96</v>
      </c>
      <c r="D5" s="87" t="s">
        <v>97</v>
      </c>
      <c r="E5" s="87" t="s">
        <v>98</v>
      </c>
    </row>
    <row r="6" spans="1:9" x14ac:dyDescent="0.25">
      <c r="A6" s="78" t="s">
        <v>89</v>
      </c>
      <c r="B6" s="79" t="s">
        <v>90</v>
      </c>
      <c r="C6" s="91"/>
      <c r="D6" s="80">
        <v>950</v>
      </c>
      <c r="E6" s="89" t="str">
        <f>IF(OR(C6="belegt", D6&gt;=850),"ja","nein")</f>
        <v>ja</v>
      </c>
      <c r="F6" s="4" t="s">
        <v>102</v>
      </c>
      <c r="G6" s="32"/>
      <c r="H6" s="32"/>
      <c r="I6" s="32"/>
    </row>
    <row r="7" spans="1:9" x14ac:dyDescent="0.25">
      <c r="A7" s="82" t="s">
        <v>91</v>
      </c>
      <c r="B7" s="79" t="s">
        <v>92</v>
      </c>
      <c r="C7" s="80" t="s">
        <v>99</v>
      </c>
      <c r="D7" s="80"/>
      <c r="E7" s="89" t="str">
        <f t="shared" ref="E7:E8" si="0">IF(OR(C7="belegt", D7&gt;=850),"ja","nein")</f>
        <v>ja</v>
      </c>
    </row>
    <row r="8" spans="1:9" x14ac:dyDescent="0.25">
      <c r="A8" s="82" t="s">
        <v>93</v>
      </c>
      <c r="B8" s="79" t="s">
        <v>94</v>
      </c>
      <c r="C8" s="91"/>
      <c r="D8" s="80">
        <v>600</v>
      </c>
      <c r="E8" s="89" t="str">
        <f t="shared" si="0"/>
        <v>nein</v>
      </c>
    </row>
    <row r="10" spans="1:9" ht="27.75" customHeight="1" x14ac:dyDescent="0.25">
      <c r="A10" s="109" t="s">
        <v>121</v>
      </c>
      <c r="B10" s="109"/>
      <c r="C10" s="109"/>
      <c r="D10" s="109"/>
      <c r="E10" s="109"/>
    </row>
    <row r="11" spans="1:9" x14ac:dyDescent="0.25">
      <c r="A11" s="90"/>
    </row>
  </sheetData>
  <mergeCells count="2">
    <mergeCell ref="A1:E1"/>
    <mergeCell ref="A10:E10"/>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24</vt:i4>
      </vt:variant>
    </vt:vector>
  </HeadingPairs>
  <TitlesOfParts>
    <vt:vector size="24" baseType="lpstr">
      <vt:lpstr>UND-Funktion</vt:lpstr>
      <vt:lpstr>UND-Funktion Lösung</vt:lpstr>
      <vt:lpstr>Lottozahl 1 </vt:lpstr>
      <vt:lpstr>Lottozahl 1 Lösung</vt:lpstr>
      <vt:lpstr>ODER-Funktion</vt:lpstr>
      <vt:lpstr>ODER-Funktion Lösung</vt:lpstr>
      <vt:lpstr>Spektralfarben</vt:lpstr>
      <vt:lpstr>Spektralfarben Lösung</vt:lpstr>
      <vt:lpstr>WENN Funktion</vt:lpstr>
      <vt:lpstr>WENN Funktion Lösung</vt:lpstr>
      <vt:lpstr>Stundenabrechnung</vt:lpstr>
      <vt:lpstr>Stundenabrechnung Lösung</vt:lpstr>
      <vt:lpstr>Lottozahl 2</vt:lpstr>
      <vt:lpstr>Lottozahl 2 Lösung</vt:lpstr>
      <vt:lpstr>Freifahrt</vt:lpstr>
      <vt:lpstr>Freifahrt Lösung</vt:lpstr>
      <vt:lpstr>Rabatt 1</vt:lpstr>
      <vt:lpstr>Rabatt 1 Lösung</vt:lpstr>
      <vt:lpstr>Rabatt 2</vt:lpstr>
      <vt:lpstr>Rabatt 2 Lösung</vt:lpstr>
      <vt:lpstr>LV-Berechtigung</vt:lpstr>
      <vt:lpstr>LV-Berechtigung Lösung</vt:lpstr>
      <vt:lpstr>Aufnahmeberechtigung</vt:lpstr>
      <vt:lpstr>Aufnahmeberechtigung Lölsung</vt:lpstr>
    </vt:vector>
  </TitlesOfParts>
  <Company>MUL/Zentraler Informatikdienst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Excel 2019</dc:title>
  <dc:subject>Logische Funktionen</dc:subject>
  <dc:creator>ZID/Dagmar Serb</dc:creator>
  <cp:keywords>Übungsdatei</cp:keywords>
  <cp:lastModifiedBy>Dagmar Serb</cp:lastModifiedBy>
  <dcterms:created xsi:type="dcterms:W3CDTF">2011-12-21T09:18:44Z</dcterms:created>
  <dcterms:modified xsi:type="dcterms:W3CDTF">2019-03-26T08:21:00Z</dcterms:modified>
  <cp:category>Schulungen</cp:category>
  <cp:contentStatus>V.01</cp:contentStatus>
</cp:coreProperties>
</file>